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21" yWindow="65416" windowWidth="13020" windowHeight="11955" tabRatio="876" activeTab="0"/>
  </bookViews>
  <sheets>
    <sheet name="Móts-tilkynning" sheetId="1" r:id="rId1"/>
    <sheet name="Aldurs og þyngdarflokkar" sheetId="2" r:id="rId2"/>
    <sheet name="Skráning þátttakenda" sheetId="3" r:id="rId3"/>
    <sheet name="Starfsmenn frá klúbbnum " sheetId="4" r:id="rId4"/>
  </sheets>
  <definedNames>
    <definedName name="_xlnm.Print_Titles" localSheetId="2">'Skráning þátttakenda'!$1:$4</definedName>
  </definedNames>
  <calcPr fullCalcOnLoad="1"/>
</workbook>
</file>

<file path=xl/sharedStrings.xml><?xml version="1.0" encoding="utf-8"?>
<sst xmlns="http://schemas.openxmlformats.org/spreadsheetml/2006/main" count="200" uniqueCount="148">
  <si>
    <t>jsi@judo.is</t>
  </si>
  <si>
    <t xml:space="preserve">Sendist á </t>
  </si>
  <si>
    <t>Félag</t>
  </si>
  <si>
    <t>Nr.</t>
  </si>
  <si>
    <t>Nafn</t>
  </si>
  <si>
    <t>Gráða</t>
  </si>
  <si>
    <t>Ath.</t>
  </si>
  <si>
    <t>M</t>
  </si>
  <si>
    <t>Kennitala</t>
  </si>
  <si>
    <t>Kyn    M/K</t>
  </si>
  <si>
    <t>K</t>
  </si>
  <si>
    <t>Aldur</t>
  </si>
  <si>
    <t>Forröðun</t>
  </si>
  <si>
    <t>Karlar/ -60kg, -66kg, -73kg, -81kg, -90kg, -100, +100kg</t>
  </si>
  <si>
    <t>Konur/ -48kg, -52kg, -57kg, -63kg, -70kg, -78kg, +78kg</t>
  </si>
  <si>
    <t>BD</t>
  </si>
  <si>
    <t>BS</t>
  </si>
  <si>
    <t>TD</t>
  </si>
  <si>
    <t>TS</t>
  </si>
  <si>
    <t>UD</t>
  </si>
  <si>
    <t>US</t>
  </si>
  <si>
    <t>P</t>
  </si>
  <si>
    <t>S</t>
  </si>
  <si>
    <t>PO</t>
  </si>
  <si>
    <t>SO</t>
  </si>
  <si>
    <t>MO</t>
  </si>
  <si>
    <t>KO</t>
  </si>
  <si>
    <t>B</t>
  </si>
  <si>
    <t>Þyngdarflokkar</t>
  </si>
  <si>
    <t>T</t>
  </si>
  <si>
    <t>Drengir/ -50kg, -55kg, -60kg, -66kg, -73kg, -81kg, -90kg, +90kg</t>
  </si>
  <si>
    <t>Stúlkur/ -40kg, -44kg, -48kg, -52kg, -57kg, -63kg, -70kg, +70kg</t>
  </si>
  <si>
    <t>U</t>
  </si>
  <si>
    <t>Aldurs og þyngdarflokkaskipting</t>
  </si>
  <si>
    <t>Opinn flokkur</t>
  </si>
  <si>
    <t>P/S</t>
  </si>
  <si>
    <t>M/K</t>
  </si>
  <si>
    <r>
      <t>Þyngdarflokkar</t>
    </r>
    <r>
      <rPr>
        <sz val="11"/>
        <rFont val="Times New Roman"/>
        <family val="1"/>
      </rPr>
      <t xml:space="preserve"> </t>
    </r>
  </si>
  <si>
    <t>Júdósamband Íslands</t>
  </si>
  <si>
    <t>Dagur:</t>
  </si>
  <si>
    <t>Mótsstaður:</t>
  </si>
  <si>
    <t>Vigtun:</t>
  </si>
  <si>
    <t>Þátttakendur:</t>
  </si>
  <si>
    <t>Keppnisreglur:</t>
  </si>
  <si>
    <t>Keppnistími:</t>
  </si>
  <si>
    <t>5 mínútur</t>
  </si>
  <si>
    <t>4 mínútur</t>
  </si>
  <si>
    <t>3 mínútur</t>
  </si>
  <si>
    <t>2 mínútur</t>
  </si>
  <si>
    <t>Dráttur:</t>
  </si>
  <si>
    <t>Meiðsli og slys:</t>
  </si>
  <si>
    <t>Reglur IJF (Alþjóða júdósambandsins) gilda að undanskildum eftirfarandi ákvæðum:</t>
  </si>
  <si>
    <t>og fyrr</t>
  </si>
  <si>
    <t>Fædd</t>
  </si>
  <si>
    <t>15 ára og eldri</t>
  </si>
  <si>
    <t>15-16 ára</t>
  </si>
  <si>
    <t>Karlar/konur</t>
  </si>
  <si>
    <t>Piltar/stúlkur</t>
  </si>
  <si>
    <t>Drengir/stúlkur</t>
  </si>
  <si>
    <t>Strákar/stelpur</t>
  </si>
  <si>
    <t>a) Í aldursflokkum  14 ára og yngri er bannað að nota Shime-waza, Kansetsu-waza.</t>
  </si>
  <si>
    <t>Sendist á</t>
  </si>
  <si>
    <t>Mótshaldari og/eða JSÍ ber ekki ábyrgð á meiðslum eða slysum er verða í keppni.</t>
  </si>
  <si>
    <t>Keppendur eru sjálfir ábyrgir fyrir sínum eigin tryggingum.</t>
  </si>
  <si>
    <t>lendi ekki saman í fyrstu viðureign ef hægt er. Sama á við keppendur frá sama félagi.</t>
  </si>
  <si>
    <t>Þátttökuskráning:</t>
  </si>
  <si>
    <t>Lokaskráning:</t>
  </si>
  <si>
    <t>Þátttökutilkynning</t>
  </si>
  <si>
    <t>Lokaskráning</t>
  </si>
  <si>
    <t>Aldurs &amp;   þyngdarfl.</t>
  </si>
  <si>
    <t>Drengir/ -38kg, -42kg, -46kg, -50kg, +50kg</t>
  </si>
  <si>
    <t>Drengir/ -55kg, -60kg, -66kg, -73kg, +73kg</t>
  </si>
  <si>
    <t>Piltar/ -60kg, -66kg, -73kg, -81kg, +81kg</t>
  </si>
  <si>
    <t>Þyngdarflokkskipting í Sveitakeppni</t>
  </si>
  <si>
    <t>Stúlkur/ -44kg, -48kg, -52kg, -57kg,  +57kg</t>
  </si>
  <si>
    <t>Stúlkur/ -48kg, -52kg, -57kg, -63kg, +63kg</t>
  </si>
  <si>
    <t>Keppnisgjald:</t>
  </si>
  <si>
    <t>www.jsi.is</t>
  </si>
  <si>
    <t>Keppendur sem urðu í 1.og 2. sæti á síðasta móti JSÍ skulu aðskildir við útdrátt svo þeir</t>
  </si>
  <si>
    <t>Fæðingarár</t>
  </si>
  <si>
    <t>Drengir/ -30 -34 -38 -42 -46 -50 -55 -60 -66 -73 -81 -90 +90 kg</t>
  </si>
  <si>
    <t>Stúlkur/ -32 -36 -40 -44 -48 -52 -57 -63 -70 +70 kg</t>
  </si>
  <si>
    <t>Drengir/ -34 -38 -42 -46 -50 -55 -60 -66 -73 -81 -90 +90 kg</t>
  </si>
  <si>
    <t>Drengir/ -34kg, -38kg, -42kg, -46kg, +46kg</t>
  </si>
  <si>
    <t>Stúlkur/  -32kg, -36kg, -40kg, -44kg, +44kg</t>
  </si>
  <si>
    <t>Stúlkur/ -40kg, -44kg, -48kg,  -52kg, +52kg</t>
  </si>
  <si>
    <t>til</t>
  </si>
  <si>
    <r>
      <t>Júdópassinn</t>
    </r>
    <r>
      <rPr>
        <sz val="12"/>
        <rFont val="Times New Roman"/>
        <family val="1"/>
      </rPr>
      <t>:</t>
    </r>
  </si>
  <si>
    <t>Starfsmenn</t>
  </si>
  <si>
    <t xml:space="preserve">Neðangreindir aðilar munu koma til starfa á mótinu.  </t>
  </si>
  <si>
    <t>Sími</t>
  </si>
  <si>
    <t>Dómari</t>
  </si>
  <si>
    <t>Dómararéttindi</t>
  </si>
  <si>
    <t>Klukka/stigatafla</t>
  </si>
  <si>
    <t>Annað</t>
  </si>
  <si>
    <t>Karlar/ -60kg, -66kg, -73kg, -81kg, -90kg, -100, +100kg &amp; Opinn fl.</t>
  </si>
  <si>
    <t>Konur/ -48kg, -52kg, -57kg, -63kg, -70kg, -78kg, +78kg &amp; Opinn fl.</t>
  </si>
  <si>
    <t>Engin skráning eftir það</t>
  </si>
  <si>
    <t>Engjavegi 6, 104 Reykjavík</t>
  </si>
  <si>
    <t>F.ár  frá og til og með</t>
  </si>
  <si>
    <t>Nánari upplýsingar:</t>
  </si>
  <si>
    <t>Juniorar/U-20</t>
  </si>
  <si>
    <t>Cadets/U-17</t>
  </si>
  <si>
    <t xml:space="preserve">Ekki er greitt aukakeppnisgjald þó þáttakandi keppi einnig í opnum flokki í sama aldursflokki. </t>
  </si>
  <si>
    <t xml:space="preserve">Hægt er að borga fyrirfram á reikning JSÍ (númer bankareiknings er 323-26-202). </t>
  </si>
  <si>
    <t>Bjarni Friðriksson í síma 662 8055</t>
  </si>
  <si>
    <t>Seniorar</t>
  </si>
  <si>
    <t>U-20</t>
  </si>
  <si>
    <t>U-17</t>
  </si>
  <si>
    <t>U-13 og U-15</t>
  </si>
  <si>
    <t>Táningar/U-15</t>
  </si>
  <si>
    <t>Börn/U-13</t>
  </si>
  <si>
    <t>Félögin skulu sjá um greiðslu þátttökugjalda fyrir alla skráða þáttakendur sína</t>
  </si>
  <si>
    <t>Keppi þátttakandi í fleiri en einum aldursflokki þarf hann að greiða keppnisgjald fyrir hvern þeirra.</t>
  </si>
  <si>
    <t>Börn: 11-12 ára  (U13)</t>
  </si>
  <si>
    <t>Táningar: 13-14 ára  (U15)</t>
  </si>
  <si>
    <t>Unglingar/Cadets: 15-16 ára  (U17)</t>
  </si>
  <si>
    <t>Yngri en 20 ára/Juniorar: 15-19ára  (U20)</t>
  </si>
  <si>
    <t>Fullorðnir/Seniorar: 15 ára og eldri  (S)</t>
  </si>
  <si>
    <t>Einstaklingskeppni</t>
  </si>
  <si>
    <t>Allar þjóðir og allar gráður</t>
  </si>
  <si>
    <t xml:space="preserve"> 15-19 ára </t>
  </si>
  <si>
    <t xml:space="preserve"> 13-14 ára </t>
  </si>
  <si>
    <t xml:space="preserve"> 11-12 ára </t>
  </si>
  <si>
    <t>1000 kr</t>
  </si>
  <si>
    <t>Hægt að kaupa og greiða passann við vigtun og kostar hann 2000 kr.</t>
  </si>
  <si>
    <t>Keppni fyrir</t>
  </si>
  <si>
    <t>Aldursflokkar</t>
  </si>
  <si>
    <t>og</t>
  </si>
  <si>
    <t xml:space="preserve">  fyrr</t>
  </si>
  <si>
    <t>Seniora/Fullorðna</t>
  </si>
  <si>
    <t>Mótið hefst:</t>
  </si>
  <si>
    <t>Piltar -55kg, -60kg, -66kg, -73kg, -81kg, -90kg, -100, +100kg &amp; Op.fl.</t>
  </si>
  <si>
    <t>Stúlkur -44kg -48kg, -52kg, -57kg, -63kg, -70kg, -78kg, +78kg &amp; Op.fl.</t>
  </si>
  <si>
    <t>Laugardaginn</t>
  </si>
  <si>
    <t>Miðvikudagurinn</t>
  </si>
  <si>
    <r>
      <t xml:space="preserve">c) Séu keppendur jafnir við lok glímu skal glíman framlengd og </t>
    </r>
    <r>
      <rPr>
        <u val="single"/>
        <sz val="12"/>
        <rFont val="Times New Roman"/>
        <family val="1"/>
      </rPr>
      <t>gullskor</t>
    </r>
    <r>
      <rPr>
        <sz val="12"/>
        <rFont val="Times New Roman"/>
        <family val="1"/>
      </rPr>
      <t xml:space="preserve"> ráða úrslitum.</t>
    </r>
  </si>
  <si>
    <t xml:space="preserve">b) Í aldursflokkum  15-16  ára er bannað að nota kansetsu-wasa.   </t>
  </si>
  <si>
    <t>og það tæknistig skráð sem skorað er þá</t>
  </si>
  <si>
    <t>Keppnistímabil 09/10</t>
  </si>
  <si>
    <t>Júdópassinn tímabil  09/10          2.000 kr</t>
  </si>
  <si>
    <r>
      <t>Ágætt að hafa með sér júdópassann, ógreitt keppnistímabil enginn keppnissréttur.</t>
    </r>
    <r>
      <rPr>
        <b/>
        <sz val="12"/>
        <rFont val="Times New Roman"/>
        <family val="1"/>
      </rPr>
      <t xml:space="preserve"> </t>
    </r>
  </si>
  <si>
    <t>JR Ármúla 17a</t>
  </si>
  <si>
    <t>M=Karlar,  K=Konur,  MO=Karlar Opinn fl.,  KO= Konur Opinn fl., P=Piltar 15-19, S=Stúlkur 15-19,  PO=Piltar Opinn fl.,  SO=Stúlkur Opinn fl., UD=Drengir 15-16,  US=Stúlkur 15-16,  TD= Drengir 13-14,  TS=Stúlkur 13-14, BD=Drengir 11-12, BS=Stúlkur 11-12</t>
  </si>
  <si>
    <t xml:space="preserve">Kl. 11:00 </t>
  </si>
  <si>
    <t xml:space="preserve">Á mótsstað á keppnisdegi frá kl. 9 - 9:30 </t>
  </si>
  <si>
    <t>Mætið tímanlega</t>
  </si>
  <si>
    <t>Afmælismót JSÍ  Yngri en 20 ára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</si>
</sst>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F]d\.\ mmmm\ yyyy"/>
    <numFmt numFmtId="169" formatCode="[$-40F]d/\ mmmm\ yyyy;@"/>
    <numFmt numFmtId="170" formatCode="[$-F800]dddd\,\ mmmm\ dd\,\ yyyy"/>
    <numFmt numFmtId="171" formatCode="0.0"/>
    <numFmt numFmtId="172" formatCode="dd/mm/yy;@"/>
    <numFmt numFmtId="173" formatCode="d/\ m/\ yyyy/;@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* #,##0_ ;_ * \-#,##0_ ;_ * &quot;-&quot;_ ;_ @_ "/>
    <numFmt numFmtId="188" formatCode="_ &quot;kr&quot;\ * #,##0.00_ ;_ &quot;kr&quot;\ * \-#,##0.00_ ;_ &quot;kr&quot;\ * &quot;-&quot;??_ ;_ @_ "/>
    <numFmt numFmtId="189" formatCode="_ * #,##0.00_ ;_ * \-#,##0.00_ ;_ 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0000"/>
    <numFmt numFmtId="197" formatCode="h:mm"/>
    <numFmt numFmtId="198" formatCode="m/d/yy\ h:mm\ AM/PM"/>
    <numFmt numFmtId="199" formatCode="dd/mm/yyyy\ hh:mm:ss"/>
    <numFmt numFmtId="200" formatCode="h:mm:ss"/>
    <numFmt numFmtId="201" formatCode="mmm/yyyy"/>
    <numFmt numFmtId="202" formatCode="[$-414]d\.\ mmmm\ yyyy"/>
    <numFmt numFmtId="203" formatCode="hh:mm;@"/>
    <numFmt numFmtId="204" formatCode="#,##0.0"/>
    <numFmt numFmtId="205" formatCode="_-* #,##0\ [$kr.-40F]_-;\-* #,##0\ [$kr.-40F]_-;_-* &quot;-&quot;??\ [$kr.-40F]_-;_-@_-"/>
  </numFmts>
  <fonts count="7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sz val="2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trike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6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Arial"/>
      <family val="2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10" xfId="53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/>
      <protection/>
    </xf>
    <xf numFmtId="0" fontId="13" fillId="0" borderId="0" xfId="53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11" fillId="0" borderId="10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6" fillId="33" borderId="13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14" fillId="0" borderId="10" xfId="53" applyFont="1" applyBorder="1" applyAlignment="1" applyProtection="1">
      <alignment/>
      <protection/>
    </xf>
    <xf numFmtId="20" fontId="6" fillId="0" borderId="0" xfId="0" applyNumberFormat="1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16" fontId="7" fillId="34" borderId="0" xfId="0" applyNumberFormat="1" applyFont="1" applyFill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172" fontId="7" fillId="34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7" fillId="36" borderId="12" xfId="0" applyFont="1" applyFill="1" applyBorder="1" applyAlignment="1" applyProtection="1">
      <alignment/>
      <protection hidden="1"/>
    </xf>
    <xf numFmtId="0" fontId="6" fillId="36" borderId="13" xfId="0" applyFont="1" applyFill="1" applyBorder="1" applyAlignment="1" applyProtection="1">
      <alignment horizontal="center"/>
      <protection hidden="1"/>
    </xf>
    <xf numFmtId="0" fontId="6" fillId="36" borderId="14" xfId="0" applyFont="1" applyFill="1" applyBorder="1" applyAlignment="1" applyProtection="1">
      <alignment/>
      <protection hidden="1"/>
    </xf>
    <xf numFmtId="0" fontId="7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9" fillId="37" borderId="15" xfId="0" applyFont="1" applyFill="1" applyBorder="1" applyAlignment="1" applyProtection="1">
      <alignment horizontal="center" vertical="center" wrapText="1"/>
      <protection locked="0"/>
    </xf>
    <xf numFmtId="0" fontId="7" fillId="38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173" fontId="2" fillId="34" borderId="11" xfId="0" applyNumberFormat="1" applyFont="1" applyFill="1" applyBorder="1" applyAlignment="1" applyProtection="1">
      <alignment horizontal="center"/>
      <protection/>
    </xf>
    <xf numFmtId="169" fontId="11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5" fillId="0" borderId="11" xfId="53" applyFont="1" applyBorder="1" applyAlignment="1" applyProtection="1">
      <alignment horizontal="center"/>
      <protection/>
    </xf>
    <xf numFmtId="0" fontId="6" fillId="39" borderId="17" xfId="0" applyFont="1" applyFill="1" applyBorder="1" applyAlignment="1">
      <alignment/>
    </xf>
    <xf numFmtId="0" fontId="6" fillId="39" borderId="16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locked="0"/>
    </xf>
    <xf numFmtId="16" fontId="26" fillId="0" borderId="16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locked="0"/>
    </xf>
    <xf numFmtId="0" fontId="27" fillId="37" borderId="15" xfId="0" applyFont="1" applyFill="1" applyBorder="1" applyAlignment="1" applyProtection="1">
      <alignment horizontal="center" vertical="center"/>
      <protection hidden="1"/>
    </xf>
    <xf numFmtId="0" fontId="27" fillId="37" borderId="16" xfId="0" applyFont="1" applyFill="1" applyBorder="1" applyAlignment="1" applyProtection="1">
      <alignment horizontal="left" vertical="center"/>
      <protection hidden="1"/>
    </xf>
    <xf numFmtId="0" fontId="27" fillId="37" borderId="16" xfId="0" applyFont="1" applyFill="1" applyBorder="1" applyAlignment="1" applyProtection="1">
      <alignment/>
      <protection hidden="1"/>
    </xf>
    <xf numFmtId="0" fontId="27" fillId="37" borderId="18" xfId="0" applyFont="1" applyFill="1" applyBorder="1" applyAlignment="1" applyProtection="1">
      <alignment/>
      <protection hidden="1"/>
    </xf>
    <xf numFmtId="0" fontId="27" fillId="37" borderId="15" xfId="0" applyFont="1" applyFill="1" applyBorder="1" applyAlignment="1" applyProtection="1">
      <alignment horizontal="center" vertical="center" wrapText="1"/>
      <protection hidden="1"/>
    </xf>
    <xf numFmtId="0" fontId="27" fillId="37" borderId="15" xfId="0" applyFont="1" applyFill="1" applyBorder="1" applyAlignment="1" applyProtection="1">
      <alignment horizontal="center" vertical="center" wrapText="1" shrinkToFit="1"/>
      <protection hidden="1"/>
    </xf>
    <xf numFmtId="0" fontId="27" fillId="37" borderId="15" xfId="0" applyFont="1" applyFill="1" applyBorder="1" applyAlignment="1" applyProtection="1">
      <alignment horizontal="center" vertical="center" shrinkToFit="1"/>
      <protection hidden="1"/>
    </xf>
    <xf numFmtId="0" fontId="28" fillId="37" borderId="15" xfId="0" applyFont="1" applyFill="1" applyBorder="1" applyAlignment="1" applyProtection="1">
      <alignment horizontal="center" vertical="center" wrapText="1"/>
      <protection hidden="1"/>
    </xf>
    <xf numFmtId="2" fontId="28" fillId="37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Alignment="1" applyProtection="1">
      <alignment/>
      <protection/>
    </xf>
    <xf numFmtId="0" fontId="12" fillId="40" borderId="0" xfId="0" applyFont="1" applyFill="1" applyBorder="1" applyAlignment="1" applyProtection="1">
      <alignment horizontal="center"/>
      <protection/>
    </xf>
    <xf numFmtId="0" fontId="12" fillId="40" borderId="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2" fillId="40" borderId="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7" fillId="38" borderId="0" xfId="0" applyFont="1" applyFill="1" applyBorder="1" applyAlignment="1" applyProtection="1">
      <alignment/>
      <protection/>
    </xf>
    <xf numFmtId="3" fontId="7" fillId="38" borderId="0" xfId="0" applyNumberFormat="1" applyFont="1" applyFill="1" applyBorder="1" applyAlignment="1" applyProtection="1">
      <alignment/>
      <protection locked="0"/>
    </xf>
    <xf numFmtId="6" fontId="7" fillId="38" borderId="0" xfId="0" applyNumberFormat="1" applyFont="1" applyFill="1" applyAlignment="1">
      <alignment horizontal="left"/>
    </xf>
    <xf numFmtId="3" fontId="7" fillId="38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41" borderId="0" xfId="0" applyFont="1" applyFill="1" applyAlignment="1" applyProtection="1">
      <alignment/>
      <protection/>
    </xf>
    <xf numFmtId="0" fontId="30" fillId="34" borderId="0" xfId="0" applyFont="1" applyFill="1" applyAlignment="1" applyProtection="1">
      <alignment/>
      <protection/>
    </xf>
    <xf numFmtId="49" fontId="20" fillId="41" borderId="0" xfId="0" applyNumberFormat="1" applyFont="1" applyFill="1" applyAlignment="1" applyProtection="1">
      <alignment/>
      <protection/>
    </xf>
    <xf numFmtId="0" fontId="11" fillId="41" borderId="0" xfId="0" applyFont="1" applyFill="1" applyBorder="1" applyAlignment="1" applyProtection="1">
      <alignment/>
      <protection/>
    </xf>
    <xf numFmtId="0" fontId="31" fillId="41" borderId="0" xfId="0" applyFont="1" applyFill="1" applyBorder="1" applyAlignment="1" applyProtection="1">
      <alignment/>
      <protection/>
    </xf>
    <xf numFmtId="0" fontId="5" fillId="0" borderId="15" xfId="0" applyFont="1" applyBorder="1" applyAlignment="1">
      <alignment horizontal="center" vertical="center"/>
    </xf>
    <xf numFmtId="0" fontId="32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42" borderId="0" xfId="0" applyFont="1" applyFill="1" applyAlignment="1" applyProtection="1">
      <alignment/>
      <protection/>
    </xf>
    <xf numFmtId="0" fontId="7" fillId="43" borderId="0" xfId="0" applyFont="1" applyFill="1" applyAlignment="1" applyProtection="1">
      <alignment/>
      <protection/>
    </xf>
    <xf numFmtId="49" fontId="33" fillId="0" borderId="15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5" fillId="44" borderId="15" xfId="0" applyFont="1" applyFill="1" applyBorder="1" applyAlignment="1">
      <alignment/>
    </xf>
    <xf numFmtId="0" fontId="5" fillId="44" borderId="15" xfId="0" applyFont="1" applyFill="1" applyBorder="1" applyAlignment="1" applyProtection="1">
      <alignment/>
      <protection locked="0"/>
    </xf>
    <xf numFmtId="0" fontId="5" fillId="44" borderId="15" xfId="0" applyFont="1" applyFill="1" applyBorder="1" applyAlignment="1" applyProtection="1">
      <alignment horizontal="center"/>
      <protection locked="0"/>
    </xf>
    <xf numFmtId="49" fontId="5" fillId="44" borderId="15" xfId="0" applyNumberFormat="1" applyFont="1" applyFill="1" applyBorder="1" applyAlignment="1">
      <alignment horizontal="center"/>
    </xf>
    <xf numFmtId="0" fontId="5" fillId="44" borderId="15" xfId="59" applyFont="1" applyFill="1" applyBorder="1">
      <alignment/>
      <protection/>
    </xf>
    <xf numFmtId="0" fontId="5" fillId="44" borderId="15" xfId="59" applyFont="1" applyFill="1" applyBorder="1" applyAlignment="1" applyProtection="1">
      <alignment horizontal="center"/>
      <protection locked="0"/>
    </xf>
    <xf numFmtId="49" fontId="5" fillId="44" borderId="15" xfId="59" applyNumberFormat="1" applyFont="1" applyFill="1" applyBorder="1" applyAlignment="1" applyProtection="1">
      <alignment horizontal="center"/>
      <protection locked="0"/>
    </xf>
    <xf numFmtId="0" fontId="5" fillId="44" borderId="15" xfId="0" applyFont="1" applyFill="1" applyBorder="1" applyAlignment="1" applyProtection="1">
      <alignment horizontal="left"/>
      <protection locked="0"/>
    </xf>
    <xf numFmtId="49" fontId="33" fillId="44" borderId="15" xfId="0" applyNumberFormat="1" applyFont="1" applyFill="1" applyBorder="1" applyAlignment="1" applyProtection="1">
      <alignment horizontal="center"/>
      <protection locked="0"/>
    </xf>
    <xf numFmtId="0" fontId="5" fillId="44" borderId="15" xfId="0" applyFont="1" applyFill="1" applyBorder="1" applyAlignment="1">
      <alignment horizontal="center"/>
    </xf>
    <xf numFmtId="0" fontId="5" fillId="44" borderId="15" xfId="0" applyFont="1" applyFill="1" applyBorder="1" applyAlignment="1" applyProtection="1">
      <alignment/>
      <protection locked="0"/>
    </xf>
    <xf numFmtId="0" fontId="5" fillId="44" borderId="15" xfId="0" applyFont="1" applyFill="1" applyBorder="1" applyAlignment="1">
      <alignment/>
    </xf>
    <xf numFmtId="0" fontId="5" fillId="44" borderId="15" xfId="0" applyFont="1" applyFill="1" applyBorder="1" applyAlignment="1">
      <alignment horizontal="center" wrapText="1"/>
    </xf>
    <xf numFmtId="205" fontId="5" fillId="44" borderId="15" xfId="58" applyNumberFormat="1" applyFont="1" applyFill="1" applyBorder="1" applyAlignment="1">
      <alignment horizontal="center"/>
      <protection/>
    </xf>
    <xf numFmtId="0" fontId="11" fillId="0" borderId="16" xfId="0" applyFont="1" applyBorder="1" applyAlignment="1" applyProtection="1">
      <alignment horizontal="center"/>
      <protection hidden="1"/>
    </xf>
    <xf numFmtId="0" fontId="25" fillId="0" borderId="16" xfId="53" applyFont="1" applyBorder="1" applyAlignment="1" applyProtection="1">
      <alignment horizontal="center"/>
      <protection hidden="1"/>
    </xf>
    <xf numFmtId="49" fontId="5" fillId="44" borderId="15" xfId="0" applyNumberFormat="1" applyFont="1" applyFill="1" applyBorder="1" applyAlignment="1" applyProtection="1">
      <alignment horizontal="center"/>
      <protection locked="0"/>
    </xf>
    <xf numFmtId="49" fontId="5" fillId="44" borderId="19" xfId="0" applyNumberFormat="1" applyFont="1" applyFill="1" applyBorder="1" applyAlignment="1">
      <alignment horizontal="center"/>
    </xf>
    <xf numFmtId="0" fontId="34" fillId="44" borderId="15" xfId="0" applyFont="1" applyFill="1" applyBorder="1" applyAlignment="1" applyProtection="1">
      <alignment/>
      <protection locked="0"/>
    </xf>
    <xf numFmtId="0" fontId="0" fillId="44" borderId="15" xfId="0" applyFill="1" applyBorder="1" applyAlignment="1" applyProtection="1">
      <alignment horizontal="center"/>
      <protection locked="0"/>
    </xf>
    <xf numFmtId="0" fontId="5" fillId="44" borderId="15" xfId="0" applyFont="1" applyFill="1" applyBorder="1" applyAlignment="1">
      <alignment horizontal="left"/>
    </xf>
    <xf numFmtId="0" fontId="29" fillId="0" borderId="20" xfId="53" applyFont="1" applyFill="1" applyBorder="1" applyAlignment="1" applyProtection="1">
      <alignment horizontal="center"/>
      <protection/>
    </xf>
    <xf numFmtId="0" fontId="7" fillId="38" borderId="0" xfId="0" applyFont="1" applyFill="1" applyBorder="1" applyAlignment="1" applyProtection="1">
      <alignment horizontal="center"/>
      <protection locked="0"/>
    </xf>
    <xf numFmtId="170" fontId="11" fillId="34" borderId="11" xfId="0" applyNumberFormat="1" applyFont="1" applyFill="1" applyBorder="1" applyAlignment="1" applyProtection="1">
      <alignment horizontal="center"/>
      <protection hidden="1"/>
    </xf>
    <xf numFmtId="0" fontId="6" fillId="41" borderId="17" xfId="0" applyFont="1" applyFill="1" applyBorder="1" applyAlignment="1" applyProtection="1">
      <alignment wrapText="1"/>
      <protection hidden="1"/>
    </xf>
    <xf numFmtId="0" fontId="6" fillId="41" borderId="16" xfId="0" applyFont="1" applyFill="1" applyBorder="1" applyAlignment="1" applyProtection="1">
      <alignment wrapText="1"/>
      <protection hidden="1"/>
    </xf>
    <xf numFmtId="0" fontId="6" fillId="41" borderId="18" xfId="0" applyFont="1" applyFill="1" applyBorder="1" applyAlignment="1" applyProtection="1">
      <alignment wrapText="1"/>
      <protection hidden="1"/>
    </xf>
    <xf numFmtId="0" fontId="5" fillId="44" borderId="15" xfId="53" applyFont="1" applyFill="1" applyBorder="1" applyAlignment="1" applyProtection="1">
      <alignment/>
      <protection/>
    </xf>
    <xf numFmtId="0" fontId="5" fillId="44" borderId="15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center"/>
    </xf>
    <xf numFmtId="0" fontId="5" fillId="44" borderId="15" xfId="0" applyFont="1" applyFill="1" applyBorder="1" applyAlignment="1">
      <alignment vertical="center"/>
    </xf>
    <xf numFmtId="0" fontId="5" fillId="44" borderId="15" xfId="0" applyFont="1" applyFill="1" applyBorder="1" applyAlignment="1" applyProtection="1">
      <alignment vertical="center"/>
      <protection locked="0"/>
    </xf>
    <xf numFmtId="0" fontId="5" fillId="44" borderId="15" xfId="60" applyFont="1" applyFill="1" applyBorder="1" applyAlignment="1" applyProtection="1">
      <alignment horizontal="center"/>
      <protection locked="0"/>
    </xf>
    <xf numFmtId="0" fontId="5" fillId="44" borderId="15" xfId="0" applyNumberFormat="1" applyFont="1" applyFill="1" applyBorder="1" applyAlignment="1" applyProtection="1">
      <alignment horizontal="left"/>
      <protection/>
    </xf>
    <xf numFmtId="0" fontId="5" fillId="44" borderId="15" xfId="0" applyNumberFormat="1" applyFont="1" applyFill="1" applyBorder="1" applyAlignment="1" applyProtection="1">
      <alignment horizontal="center"/>
      <protection/>
    </xf>
    <xf numFmtId="49" fontId="5" fillId="44" borderId="19" xfId="0" applyNumberFormat="1" applyFont="1" applyFill="1" applyBorder="1" applyAlignment="1" applyProtection="1">
      <alignment horizontal="center"/>
      <protection locked="0"/>
    </xf>
    <xf numFmtId="0" fontId="70" fillId="44" borderId="15" xfId="58" applyFont="1" applyFill="1" applyBorder="1">
      <alignment/>
      <protection/>
    </xf>
    <xf numFmtId="0" fontId="70" fillId="44" borderId="15" xfId="58" applyFont="1" applyFill="1" applyBorder="1" applyAlignment="1">
      <alignment horizontal="center"/>
      <protection/>
    </xf>
    <xf numFmtId="0" fontId="2" fillId="40" borderId="0" xfId="0" applyFont="1" applyFill="1" applyBorder="1" applyAlignment="1" applyProtection="1">
      <alignment/>
      <protection/>
    </xf>
    <xf numFmtId="0" fontId="2" fillId="40" borderId="0" xfId="0" applyFont="1" applyFill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1333500</xdr:colOff>
      <xdr:row>0</xdr:row>
      <xdr:rowOff>9525</xdr:rowOff>
    </xdr:from>
    <xdr:to>
      <xdr:col>4</xdr:col>
      <xdr:colOff>2085975</xdr:colOff>
      <xdr:row>2</xdr:row>
      <xdr:rowOff>190500</xdr:rowOff>
    </xdr:to>
    <xdr:pic>
      <xdr:nvPicPr>
        <xdr:cNvPr id="1" name="Picture 5" descr="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i@judo.is" TargetMode="External" /><Relationship Id="rId2" Type="http://schemas.openxmlformats.org/officeDocument/2006/relationships/hyperlink" Target="mailto:jsi@judo.is" TargetMode="External" /><Relationship Id="rId3" Type="http://schemas.openxmlformats.org/officeDocument/2006/relationships/hyperlink" Target="mailto:jsi@judo.is" TargetMode="External" /><Relationship Id="rId4" Type="http://schemas.openxmlformats.org/officeDocument/2006/relationships/hyperlink" Target="http://www.jsi.is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si@judo.i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I5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7.28125" style="2" customWidth="1"/>
    <col min="2" max="2" width="24.00390625" style="2" customWidth="1"/>
    <col min="3" max="3" width="17.00390625" style="2" customWidth="1"/>
    <col min="4" max="4" width="2.421875" style="2" customWidth="1"/>
    <col min="5" max="5" width="44.140625" style="2" customWidth="1"/>
    <col min="6" max="16384" width="9.140625" style="2" customWidth="1"/>
  </cols>
  <sheetData>
    <row r="1" spans="1:5" ht="26.25">
      <c r="A1" s="5" t="s">
        <v>38</v>
      </c>
      <c r="B1" s="1"/>
      <c r="C1" s="1"/>
      <c r="D1" s="1"/>
      <c r="E1" s="1"/>
    </row>
    <row r="2" spans="1:5" ht="18.75">
      <c r="A2" s="6" t="s">
        <v>98</v>
      </c>
      <c r="B2" s="1"/>
      <c r="C2" s="1"/>
      <c r="D2" s="1"/>
      <c r="E2" s="1"/>
    </row>
    <row r="3" spans="1:5" ht="25.5" customHeight="1" thickBot="1">
      <c r="A3" s="40" t="s">
        <v>77</v>
      </c>
      <c r="B3" s="7" t="s">
        <v>0</v>
      </c>
      <c r="C3" s="8"/>
      <c r="D3" s="8"/>
      <c r="E3" s="8"/>
    </row>
    <row r="4" spans="1:5" ht="15.75">
      <c r="A4" s="162"/>
      <c r="B4" s="162"/>
      <c r="C4" s="162"/>
      <c r="D4" s="162"/>
      <c r="E4" s="162"/>
    </row>
    <row r="5" spans="1:5" ht="20.25">
      <c r="A5" s="179" t="s">
        <v>147</v>
      </c>
      <c r="B5" s="180"/>
      <c r="C5" s="115">
        <v>2010</v>
      </c>
      <c r="D5" s="116"/>
      <c r="E5" s="120" t="s">
        <v>119</v>
      </c>
    </row>
    <row r="6" ht="15.75">
      <c r="A6" s="10"/>
    </row>
    <row r="7" spans="1:5" ht="18.75">
      <c r="A7" s="83" t="s">
        <v>39</v>
      </c>
      <c r="B7" s="83" t="s">
        <v>134</v>
      </c>
      <c r="C7" s="81">
        <v>40208</v>
      </c>
      <c r="D7" s="82"/>
      <c r="E7" s="81"/>
    </row>
    <row r="8" spans="1:5" ht="18.75">
      <c r="A8" s="57"/>
      <c r="B8" s="77"/>
      <c r="C8" s="78"/>
      <c r="D8" s="79"/>
      <c r="E8" s="80"/>
    </row>
    <row r="9" spans="1:5" ht="18.75" customHeight="1">
      <c r="A9" s="126" t="s">
        <v>126</v>
      </c>
      <c r="B9" s="86" t="s">
        <v>127</v>
      </c>
      <c r="C9" s="86" t="s">
        <v>53</v>
      </c>
      <c r="D9" s="11"/>
      <c r="E9" s="87"/>
    </row>
    <row r="10" spans="1:5" ht="15" hidden="1">
      <c r="A10" s="138" t="s">
        <v>130</v>
      </c>
      <c r="B10" s="117" t="s">
        <v>54</v>
      </c>
      <c r="C10" s="117">
        <f>SUM(C5-15)</f>
        <v>1995</v>
      </c>
      <c r="D10" s="117" t="s">
        <v>128</v>
      </c>
      <c r="E10" s="138" t="s">
        <v>129</v>
      </c>
    </row>
    <row r="11" spans="1:9" ht="15">
      <c r="A11" s="139" t="s">
        <v>101</v>
      </c>
      <c r="B11" s="117" t="s">
        <v>121</v>
      </c>
      <c r="C11" s="117">
        <f>SUM(C5-15)</f>
        <v>1995</v>
      </c>
      <c r="D11" s="118" t="s">
        <v>86</v>
      </c>
      <c r="E11" s="117">
        <f>SUM(C5-19)</f>
        <v>1991</v>
      </c>
      <c r="G11" s="117"/>
      <c r="H11" s="118"/>
      <c r="I11" s="117"/>
    </row>
    <row r="12" spans="1:5" ht="15">
      <c r="A12" s="139" t="s">
        <v>102</v>
      </c>
      <c r="B12" s="117" t="s">
        <v>55</v>
      </c>
      <c r="C12" s="117">
        <f>SUM(C5-15)</f>
        <v>1995</v>
      </c>
      <c r="D12" s="118" t="s">
        <v>86</v>
      </c>
      <c r="E12" s="117">
        <f>SUM(C5-16)</f>
        <v>1994</v>
      </c>
    </row>
    <row r="13" spans="1:5" ht="15">
      <c r="A13" s="139" t="s">
        <v>110</v>
      </c>
      <c r="B13" s="117" t="s">
        <v>122</v>
      </c>
      <c r="C13" s="117">
        <f>SUM(C5-13)</f>
        <v>1997</v>
      </c>
      <c r="D13" s="118" t="s">
        <v>86</v>
      </c>
      <c r="E13" s="117">
        <f>SUM(C5-14)</f>
        <v>1996</v>
      </c>
    </row>
    <row r="14" spans="1:5" ht="15">
      <c r="A14" s="140" t="s">
        <v>111</v>
      </c>
      <c r="B14" s="119" t="s">
        <v>123</v>
      </c>
      <c r="C14" s="119">
        <f>SUM(C5-11)</f>
        <v>1999</v>
      </c>
      <c r="D14" s="118" t="s">
        <v>86</v>
      </c>
      <c r="E14" s="119">
        <f>SUM(C5-12)</f>
        <v>1998</v>
      </c>
    </row>
    <row r="15" spans="1:5" ht="15.75">
      <c r="A15" s="9"/>
      <c r="B15" s="9"/>
      <c r="C15" s="9"/>
      <c r="D15" s="9"/>
      <c r="E15" s="10"/>
    </row>
    <row r="16" spans="1:5" ht="15" customHeight="1">
      <c r="A16" s="127" t="s">
        <v>131</v>
      </c>
      <c r="B16" s="129" t="s">
        <v>144</v>
      </c>
      <c r="C16" s="130"/>
      <c r="D16" s="130"/>
      <c r="E16" s="131"/>
    </row>
    <row r="17" spans="1:5" ht="15.75">
      <c r="A17" s="1"/>
      <c r="B17" s="12"/>
      <c r="C17" s="41"/>
      <c r="D17" s="41"/>
      <c r="E17" s="42"/>
    </row>
    <row r="18" spans="1:5" ht="15" customHeight="1">
      <c r="A18" s="55" t="s">
        <v>40</v>
      </c>
      <c r="B18" s="61" t="s">
        <v>142</v>
      </c>
      <c r="C18" s="62"/>
      <c r="D18" s="61"/>
      <c r="E18" s="61"/>
    </row>
    <row r="19" spans="1:5" ht="15.75">
      <c r="A19" s="1"/>
      <c r="B19" s="1"/>
      <c r="C19" s="1"/>
      <c r="D19" s="1"/>
      <c r="E19" s="1"/>
    </row>
    <row r="20" spans="1:5" ht="15" customHeight="1">
      <c r="A20" s="136" t="s">
        <v>41</v>
      </c>
      <c r="B20" s="136" t="s">
        <v>145</v>
      </c>
      <c r="C20" s="136"/>
      <c r="D20" s="136"/>
      <c r="E20" s="136" t="s">
        <v>146</v>
      </c>
    </row>
    <row r="21" spans="1:5" ht="15.75">
      <c r="A21" s="57"/>
      <c r="B21" s="57"/>
      <c r="C21" s="57"/>
      <c r="D21" s="57"/>
      <c r="E21" s="57"/>
    </row>
    <row r="22" spans="1:5" ht="9" customHeight="1">
      <c r="A22" s="84"/>
      <c r="B22" s="85"/>
      <c r="C22" s="84"/>
      <c r="D22" s="84"/>
      <c r="E22" s="84"/>
    </row>
    <row r="23" spans="1:5" ht="15" customHeight="1">
      <c r="A23" s="1" t="s">
        <v>42</v>
      </c>
      <c r="B23" s="57" t="s">
        <v>120</v>
      </c>
      <c r="C23" s="1"/>
      <c r="E23" s="57"/>
    </row>
    <row r="24" spans="1:5" ht="6.75" customHeight="1">
      <c r="A24" s="1"/>
      <c r="B24" s="44"/>
      <c r="C24" s="1"/>
      <c r="D24" s="1"/>
      <c r="E24" s="1"/>
    </row>
    <row r="25" spans="1:5" ht="15" customHeight="1">
      <c r="A25" s="1" t="s">
        <v>43</v>
      </c>
      <c r="B25" s="1" t="s">
        <v>51</v>
      </c>
      <c r="C25" s="1"/>
      <c r="D25" s="1"/>
      <c r="E25" s="1"/>
    </row>
    <row r="26" spans="1:5" ht="15" customHeight="1">
      <c r="A26" s="1"/>
      <c r="B26" s="1" t="s">
        <v>60</v>
      </c>
      <c r="C26" s="1"/>
      <c r="D26" s="1"/>
      <c r="E26" s="1"/>
    </row>
    <row r="27" spans="1:5" ht="15" customHeight="1">
      <c r="A27" s="135"/>
      <c r="B27" s="135" t="s">
        <v>137</v>
      </c>
      <c r="C27" s="135"/>
      <c r="D27" s="135"/>
      <c r="E27" s="135"/>
    </row>
    <row r="28" spans="1:5" ht="15" customHeight="1">
      <c r="A28" s="1"/>
      <c r="B28" s="1" t="s">
        <v>136</v>
      </c>
      <c r="C28" s="1"/>
      <c r="D28" s="1"/>
      <c r="E28" s="1"/>
    </row>
    <row r="29" spans="1:5" ht="15.75">
      <c r="A29" s="1"/>
      <c r="B29" s="1" t="s">
        <v>138</v>
      </c>
      <c r="C29" s="1"/>
      <c r="D29" s="1"/>
      <c r="E29" s="1"/>
    </row>
    <row r="30" spans="1:5" ht="15.75" hidden="1">
      <c r="A30" s="1" t="s">
        <v>44</v>
      </c>
      <c r="B30" s="1" t="s">
        <v>106</v>
      </c>
      <c r="C30" s="1" t="s">
        <v>56</v>
      </c>
      <c r="D30" s="1"/>
      <c r="E30" s="1" t="s">
        <v>45</v>
      </c>
    </row>
    <row r="31" spans="1:5" ht="15.75">
      <c r="A31" s="1" t="s">
        <v>44</v>
      </c>
      <c r="B31" s="1" t="s">
        <v>107</v>
      </c>
      <c r="C31" s="1" t="s">
        <v>57</v>
      </c>
      <c r="D31" s="1"/>
      <c r="E31" s="1" t="s">
        <v>46</v>
      </c>
    </row>
    <row r="32" spans="1:5" ht="15.75">
      <c r="A32" s="1" t="s">
        <v>44</v>
      </c>
      <c r="B32" s="1" t="s">
        <v>108</v>
      </c>
      <c r="C32" s="1" t="s">
        <v>58</v>
      </c>
      <c r="D32" s="1"/>
      <c r="E32" s="1" t="s">
        <v>47</v>
      </c>
    </row>
    <row r="33" spans="1:5" ht="15.75">
      <c r="A33" s="1" t="s">
        <v>44</v>
      </c>
      <c r="B33" s="1" t="s">
        <v>109</v>
      </c>
      <c r="C33" s="1" t="s">
        <v>59</v>
      </c>
      <c r="D33" s="1"/>
      <c r="E33" s="1" t="s">
        <v>48</v>
      </c>
    </row>
    <row r="34" spans="1:5" ht="15.75">
      <c r="A34" s="1"/>
      <c r="B34" s="1"/>
      <c r="C34" s="1"/>
      <c r="D34" s="1"/>
      <c r="E34" s="1"/>
    </row>
    <row r="35" spans="1:5" ht="15.75">
      <c r="A35" s="1" t="s">
        <v>65</v>
      </c>
      <c r="B35" s="1" t="s">
        <v>61</v>
      </c>
      <c r="C35" s="13" t="s">
        <v>0</v>
      </c>
      <c r="D35" s="13"/>
      <c r="E35" s="1"/>
    </row>
    <row r="37" spans="1:5" ht="15.75">
      <c r="A37" s="48" t="s">
        <v>66</v>
      </c>
      <c r="B37" s="49" t="s">
        <v>135</v>
      </c>
      <c r="C37" s="56">
        <v>40198</v>
      </c>
      <c r="D37" s="50"/>
      <c r="E37" s="53" t="s">
        <v>97</v>
      </c>
    </row>
    <row r="39" spans="1:5" ht="15" customHeight="1">
      <c r="A39" s="1" t="s">
        <v>49</v>
      </c>
      <c r="B39" s="54" t="s">
        <v>78</v>
      </c>
      <c r="C39" s="1"/>
      <c r="D39" s="1"/>
      <c r="E39" s="1"/>
    </row>
    <row r="40" spans="1:5" ht="15" customHeight="1">
      <c r="A40" s="1"/>
      <c r="B40" s="1" t="s">
        <v>64</v>
      </c>
      <c r="C40" s="1"/>
      <c r="D40" s="1"/>
      <c r="E40" s="1"/>
    </row>
    <row r="42" spans="1:5" ht="15" customHeight="1">
      <c r="A42" s="122" t="s">
        <v>76</v>
      </c>
      <c r="B42" s="123" t="s">
        <v>124</v>
      </c>
      <c r="C42" s="124"/>
      <c r="D42" s="125"/>
      <c r="E42" s="66"/>
    </row>
    <row r="43" spans="1:5" ht="15.75">
      <c r="A43" s="1"/>
      <c r="B43" s="67" t="s">
        <v>113</v>
      </c>
      <c r="C43" s="47"/>
      <c r="D43" s="47"/>
      <c r="E43" s="47"/>
    </row>
    <row r="44" spans="1:5" ht="15" customHeight="1">
      <c r="A44" s="1"/>
      <c r="B44" s="68" t="s">
        <v>103</v>
      </c>
      <c r="C44" s="52"/>
      <c r="D44" s="52"/>
      <c r="E44" s="52"/>
    </row>
    <row r="45" spans="1:5" ht="15" customHeight="1">
      <c r="A45" s="1"/>
      <c r="B45" s="67" t="s">
        <v>112</v>
      </c>
      <c r="C45" s="52"/>
      <c r="D45" s="52"/>
      <c r="E45" s="52"/>
    </row>
    <row r="46" spans="1:5" ht="15" customHeight="1">
      <c r="A46" s="1"/>
      <c r="B46" s="54" t="s">
        <v>104</v>
      </c>
      <c r="C46" s="52"/>
      <c r="D46" s="52"/>
      <c r="E46" s="52"/>
    </row>
    <row r="47" spans="1:5" ht="15" customHeight="1">
      <c r="A47" s="1"/>
      <c r="B47" s="54"/>
      <c r="C47" s="52"/>
      <c r="D47" s="52"/>
      <c r="E47" s="52"/>
    </row>
    <row r="48" spans="1:5" ht="15.75" customHeight="1">
      <c r="A48" s="163" t="s">
        <v>140</v>
      </c>
      <c r="B48" s="163"/>
      <c r="C48" s="163"/>
      <c r="D48" s="163"/>
      <c r="E48" s="163"/>
    </row>
    <row r="49" spans="1:5" ht="15" customHeight="1">
      <c r="A49" s="1" t="s">
        <v>87</v>
      </c>
      <c r="B49" s="1" t="s">
        <v>141</v>
      </c>
      <c r="C49" s="52"/>
      <c r="D49" s="52"/>
      <c r="E49" s="52"/>
    </row>
    <row r="50" spans="1:5" ht="15" customHeight="1">
      <c r="A50" s="128" t="s">
        <v>139</v>
      </c>
      <c r="B50" s="114" t="s">
        <v>125</v>
      </c>
      <c r="C50" s="121"/>
      <c r="D50" s="121"/>
      <c r="E50" s="121"/>
    </row>
    <row r="51" spans="2:5" ht="12.75">
      <c r="B51" s="47"/>
      <c r="C51" s="47"/>
      <c r="D51" s="47"/>
      <c r="E51" s="47"/>
    </row>
    <row r="52" spans="1:5" ht="15" customHeight="1">
      <c r="A52" s="1" t="s">
        <v>50</v>
      </c>
      <c r="B52" s="1" t="s">
        <v>62</v>
      </c>
      <c r="C52" s="52"/>
      <c r="D52" s="52"/>
      <c r="E52" s="52"/>
    </row>
    <row r="53" spans="1:5" ht="15.75">
      <c r="A53" s="1"/>
      <c r="B53" s="1" t="s">
        <v>63</v>
      </c>
      <c r="C53" s="52"/>
      <c r="D53" s="52"/>
      <c r="E53" s="52"/>
    </row>
    <row r="55" spans="1:5" ht="15">
      <c r="A55" s="51" t="s">
        <v>100</v>
      </c>
      <c r="B55" s="51" t="s">
        <v>105</v>
      </c>
      <c r="C55" s="51"/>
      <c r="D55" s="51"/>
      <c r="E55" s="88" t="s">
        <v>0</v>
      </c>
    </row>
  </sheetData>
  <sheetProtection/>
  <mergeCells count="2">
    <mergeCell ref="A4:E4"/>
    <mergeCell ref="A48:E48"/>
  </mergeCells>
  <hyperlinks>
    <hyperlink ref="B3" r:id="rId1" display="jsi@judo.is"/>
    <hyperlink ref="C35" r:id="rId2" display="jsi@judo.is"/>
    <hyperlink ref="E55" r:id="rId3" display="jsi@judo.is"/>
    <hyperlink ref="A3" r:id="rId4" display="www.jsi.is"/>
  </hyperlinks>
  <printOptions/>
  <pageMargins left="0.5511811023622047" right="0.2362204724409449" top="0.7874015748031497" bottom="0.1968503937007874" header="0" footer="0"/>
  <pageSetup horizontalDpi="300" verticalDpi="300" orientation="portrait" paperSize="9" scale="9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45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58.8515625" style="3" customWidth="1"/>
    <col min="2" max="2" width="5.28125" style="14" bestFit="1" customWidth="1"/>
    <col min="3" max="3" width="13.140625" style="14" bestFit="1" customWidth="1"/>
    <col min="4" max="16384" width="9.140625" style="3" customWidth="1"/>
  </cols>
  <sheetData>
    <row r="1" spans="1:4" ht="19.5" thickBot="1">
      <c r="A1" s="36" t="s">
        <v>33</v>
      </c>
      <c r="B1" s="37"/>
      <c r="C1" s="38">
        <v>2010</v>
      </c>
      <c r="D1" s="39"/>
    </row>
    <row r="2" spans="1:4" ht="13.5" customHeight="1">
      <c r="A2" s="43" t="s">
        <v>114</v>
      </c>
      <c r="B2" s="20" t="s">
        <v>27</v>
      </c>
      <c r="C2" s="15" t="s">
        <v>79</v>
      </c>
      <c r="D2" s="32"/>
    </row>
    <row r="3" spans="1:4" ht="13.5" customHeight="1">
      <c r="A3" s="22" t="s">
        <v>28</v>
      </c>
      <c r="B3" s="23"/>
      <c r="C3" s="21">
        <f>SUM(C1-11)</f>
        <v>1999</v>
      </c>
      <c r="D3" s="24"/>
    </row>
    <row r="4" spans="1:4" ht="13.5" customHeight="1">
      <c r="A4" s="25" t="s">
        <v>80</v>
      </c>
      <c r="B4" s="23" t="s">
        <v>15</v>
      </c>
      <c r="C4" s="21">
        <f>SUM(C1-12)</f>
        <v>1998</v>
      </c>
      <c r="D4" s="18"/>
    </row>
    <row r="5" spans="1:4" ht="13.5" customHeight="1">
      <c r="A5" s="35" t="s">
        <v>81</v>
      </c>
      <c r="B5" s="33" t="s">
        <v>16</v>
      </c>
      <c r="C5" s="33"/>
      <c r="D5" s="31"/>
    </row>
    <row r="6" spans="1:4" ht="13.5" customHeight="1">
      <c r="A6" s="43" t="s">
        <v>115</v>
      </c>
      <c r="B6" s="20" t="s">
        <v>29</v>
      </c>
      <c r="C6" s="14" t="s">
        <v>79</v>
      </c>
      <c r="D6" s="19"/>
    </row>
    <row r="7" spans="1:4" ht="13.5" customHeight="1">
      <c r="A7" s="22" t="s">
        <v>28</v>
      </c>
      <c r="B7" s="21"/>
      <c r="C7" s="21">
        <f>SUM(C1-13)</f>
        <v>1997</v>
      </c>
      <c r="D7" s="19"/>
    </row>
    <row r="8" spans="1:4" ht="13.5" customHeight="1">
      <c r="A8" s="25" t="s">
        <v>82</v>
      </c>
      <c r="B8" s="21" t="s">
        <v>17</v>
      </c>
      <c r="C8" s="21">
        <f>SUM(C1-14)</f>
        <v>1996</v>
      </c>
      <c r="D8" s="19"/>
    </row>
    <row r="9" spans="1:4" ht="13.5" customHeight="1">
      <c r="A9" s="35" t="s">
        <v>81</v>
      </c>
      <c r="B9" s="33" t="s">
        <v>18</v>
      </c>
      <c r="C9" s="33"/>
      <c r="D9" s="34"/>
    </row>
    <row r="10" spans="1:4" ht="13.5" customHeight="1">
      <c r="A10" s="43" t="s">
        <v>116</v>
      </c>
      <c r="B10" s="20" t="s">
        <v>32</v>
      </c>
      <c r="C10" s="14" t="s">
        <v>79</v>
      </c>
      <c r="D10" s="19"/>
    </row>
    <row r="11" spans="1:4" ht="13.5" customHeight="1">
      <c r="A11" s="22" t="s">
        <v>28</v>
      </c>
      <c r="B11" s="21"/>
      <c r="C11" s="21">
        <f>SUM(C1-15)</f>
        <v>1995</v>
      </c>
      <c r="D11" s="19"/>
    </row>
    <row r="12" spans="1:4" ht="13.5" customHeight="1">
      <c r="A12" s="25" t="s">
        <v>30</v>
      </c>
      <c r="B12" s="21" t="s">
        <v>19</v>
      </c>
      <c r="C12" s="21">
        <f>SUM(C1-16)</f>
        <v>1994</v>
      </c>
      <c r="D12" s="19"/>
    </row>
    <row r="13" spans="1:4" ht="13.5" customHeight="1">
      <c r="A13" s="35" t="s">
        <v>31</v>
      </c>
      <c r="B13" s="33" t="s">
        <v>20</v>
      </c>
      <c r="C13" s="33"/>
      <c r="D13" s="34"/>
    </row>
    <row r="14" spans="1:4" ht="13.5" customHeight="1">
      <c r="A14" s="29"/>
      <c r="B14" s="23"/>
      <c r="C14" s="16" t="s">
        <v>99</v>
      </c>
      <c r="D14" s="14"/>
    </row>
    <row r="15" spans="1:4" ht="13.5" customHeight="1">
      <c r="A15" s="43" t="s">
        <v>117</v>
      </c>
      <c r="B15" s="20" t="s">
        <v>35</v>
      </c>
      <c r="C15" s="33">
        <f>C1-19</f>
        <v>1991</v>
      </c>
      <c r="D15" s="33">
        <f>C1-15</f>
        <v>1995</v>
      </c>
    </row>
    <row r="16" spans="1:4" ht="13.5" customHeight="1">
      <c r="A16" s="22" t="s">
        <v>37</v>
      </c>
      <c r="B16" s="21"/>
      <c r="C16" s="30" t="s">
        <v>34</v>
      </c>
      <c r="D16" s="19"/>
    </row>
    <row r="17" spans="1:4" ht="13.5" customHeight="1">
      <c r="A17" s="25" t="s">
        <v>132</v>
      </c>
      <c r="B17" s="21" t="s">
        <v>21</v>
      </c>
      <c r="C17" s="21" t="s">
        <v>23</v>
      </c>
      <c r="D17" s="19"/>
    </row>
    <row r="18" spans="1:4" ht="13.5" customHeight="1">
      <c r="A18" s="35" t="s">
        <v>133</v>
      </c>
      <c r="B18" s="33" t="s">
        <v>22</v>
      </c>
      <c r="C18" s="33" t="s">
        <v>24</v>
      </c>
      <c r="D18" s="34"/>
    </row>
    <row r="19" spans="1:4" ht="13.5" customHeight="1">
      <c r="A19" s="29"/>
      <c r="B19" s="23"/>
      <c r="C19" s="14" t="s">
        <v>79</v>
      </c>
      <c r="D19" s="19"/>
    </row>
    <row r="20" spans="1:4" ht="13.5" customHeight="1">
      <c r="A20" s="43" t="s">
        <v>118</v>
      </c>
      <c r="B20" s="20" t="s">
        <v>36</v>
      </c>
      <c r="C20" s="33">
        <f>SUM(C1-15)</f>
        <v>1995</v>
      </c>
      <c r="D20" s="34" t="s">
        <v>52</v>
      </c>
    </row>
    <row r="21" spans="1:4" ht="13.5" customHeight="1">
      <c r="A21" s="22" t="s">
        <v>28</v>
      </c>
      <c r="B21" s="21"/>
      <c r="C21" s="30" t="s">
        <v>34</v>
      </c>
      <c r="D21" s="19"/>
    </row>
    <row r="22" spans="1:4" ht="13.5" customHeight="1">
      <c r="A22" s="25" t="s">
        <v>95</v>
      </c>
      <c r="B22" s="21" t="s">
        <v>7</v>
      </c>
      <c r="C22" s="21" t="s">
        <v>25</v>
      </c>
      <c r="D22" s="19"/>
    </row>
    <row r="23" spans="1:4" ht="13.5" customHeight="1" thickBot="1">
      <c r="A23" s="27" t="s">
        <v>96</v>
      </c>
      <c r="B23" s="28" t="s">
        <v>10</v>
      </c>
      <c r="C23" s="28" t="s">
        <v>26</v>
      </c>
      <c r="D23" s="17"/>
    </row>
    <row r="24" spans="1:4" ht="16.5" thickBot="1">
      <c r="A24" s="19"/>
      <c r="B24" s="26"/>
      <c r="C24" s="26"/>
      <c r="D24" s="19"/>
    </row>
    <row r="25" spans="1:4" ht="19.5" thickBot="1">
      <c r="A25" s="58" t="s">
        <v>73</v>
      </c>
      <c r="B25" s="59"/>
      <c r="C25" s="59"/>
      <c r="D25" s="60"/>
    </row>
    <row r="26" spans="1:4" ht="13.5" customHeight="1">
      <c r="A26" s="43" t="s">
        <v>114</v>
      </c>
      <c r="B26" s="20" t="s">
        <v>27</v>
      </c>
      <c r="C26" s="15" t="s">
        <v>79</v>
      </c>
      <c r="D26" s="19"/>
    </row>
    <row r="27" spans="1:4" ht="15.75">
      <c r="A27" s="22" t="s">
        <v>28</v>
      </c>
      <c r="B27" s="23"/>
      <c r="C27" s="21">
        <f>SUM(C1-11)</f>
        <v>1999</v>
      </c>
      <c r="D27" s="19"/>
    </row>
    <row r="28" spans="1:4" ht="15.75">
      <c r="A28" s="25" t="s">
        <v>83</v>
      </c>
      <c r="B28" s="23" t="s">
        <v>15</v>
      </c>
      <c r="C28" s="21">
        <f>SUM(C1-12)</f>
        <v>1998</v>
      </c>
      <c r="D28" s="19"/>
    </row>
    <row r="29" spans="1:4" ht="15.75">
      <c r="A29" s="35" t="s">
        <v>84</v>
      </c>
      <c r="B29" s="33" t="s">
        <v>16</v>
      </c>
      <c r="C29" s="33"/>
      <c r="D29" s="34"/>
    </row>
    <row r="30" spans="1:4" ht="15.75">
      <c r="A30" s="43" t="s">
        <v>115</v>
      </c>
      <c r="B30" s="20" t="s">
        <v>29</v>
      </c>
      <c r="C30" s="14" t="s">
        <v>79</v>
      </c>
      <c r="D30" s="19"/>
    </row>
    <row r="31" spans="1:4" ht="15.75">
      <c r="A31" s="22" t="s">
        <v>28</v>
      </c>
      <c r="B31" s="21"/>
      <c r="C31" s="21">
        <f>SUM(C1-13)</f>
        <v>1997</v>
      </c>
      <c r="D31" s="19"/>
    </row>
    <row r="32" spans="1:4" ht="15.75">
      <c r="A32" s="25" t="s">
        <v>70</v>
      </c>
      <c r="B32" s="21" t="s">
        <v>17</v>
      </c>
      <c r="C32" s="21">
        <f>SUM(C1-14)</f>
        <v>1996</v>
      </c>
      <c r="D32" s="19"/>
    </row>
    <row r="33" spans="1:4" ht="15.75">
      <c r="A33" s="35" t="s">
        <v>85</v>
      </c>
      <c r="B33" s="33" t="s">
        <v>18</v>
      </c>
      <c r="C33" s="33"/>
      <c r="D33" s="34"/>
    </row>
    <row r="34" spans="1:4" ht="15.75">
      <c r="A34" s="43" t="s">
        <v>116</v>
      </c>
      <c r="B34" s="20" t="s">
        <v>32</v>
      </c>
      <c r="C34" s="14" t="s">
        <v>79</v>
      </c>
      <c r="D34" s="19"/>
    </row>
    <row r="35" spans="1:4" ht="15.75">
      <c r="A35" s="22" t="s">
        <v>28</v>
      </c>
      <c r="B35" s="21"/>
      <c r="C35" s="21">
        <f>SUM(C1-15)</f>
        <v>1995</v>
      </c>
      <c r="D35" s="19"/>
    </row>
    <row r="36" spans="1:4" ht="15.75">
      <c r="A36" s="25" t="s">
        <v>71</v>
      </c>
      <c r="B36" s="21" t="s">
        <v>19</v>
      </c>
      <c r="C36" s="21">
        <f>SUM(C1-16)</f>
        <v>1994</v>
      </c>
      <c r="D36" s="19"/>
    </row>
    <row r="37" spans="1:4" ht="15.75">
      <c r="A37" s="35" t="s">
        <v>74</v>
      </c>
      <c r="B37" s="33" t="s">
        <v>20</v>
      </c>
      <c r="C37" s="33"/>
      <c r="D37" s="34"/>
    </row>
    <row r="38" spans="1:3" ht="15.75">
      <c r="A38" s="43" t="s">
        <v>117</v>
      </c>
      <c r="B38" s="20" t="s">
        <v>35</v>
      </c>
      <c r="C38" s="16" t="s">
        <v>99</v>
      </c>
    </row>
    <row r="39" spans="1:4" ht="15.75">
      <c r="A39" s="22" t="s">
        <v>37</v>
      </c>
      <c r="B39" s="21"/>
      <c r="C39" s="33">
        <f>C1-19</f>
        <v>1991</v>
      </c>
      <c r="D39" s="33">
        <f>C1-15</f>
        <v>1995</v>
      </c>
    </row>
    <row r="40" spans="1:4" ht="15.75">
      <c r="A40" s="25" t="s">
        <v>72</v>
      </c>
      <c r="B40" s="21" t="s">
        <v>21</v>
      </c>
      <c r="C40" s="21"/>
      <c r="D40" s="19"/>
    </row>
    <row r="41" spans="1:4" ht="15.75">
      <c r="A41" s="35" t="s">
        <v>75</v>
      </c>
      <c r="B41" s="33" t="s">
        <v>22</v>
      </c>
      <c r="C41" s="33"/>
      <c r="D41" s="34"/>
    </row>
    <row r="42" spans="1:3" ht="15.75">
      <c r="A42" s="43" t="s">
        <v>118</v>
      </c>
      <c r="B42" s="20" t="s">
        <v>36</v>
      </c>
      <c r="C42" s="14" t="s">
        <v>79</v>
      </c>
    </row>
    <row r="43" spans="1:4" ht="15.75">
      <c r="A43" s="22" t="s">
        <v>28</v>
      </c>
      <c r="B43" s="21"/>
      <c r="C43" s="33">
        <f>SUM(C1-15)</f>
        <v>1995</v>
      </c>
      <c r="D43" s="34" t="s">
        <v>52</v>
      </c>
    </row>
    <row r="44" spans="1:4" ht="15.75">
      <c r="A44" s="25" t="s">
        <v>13</v>
      </c>
      <c r="B44" s="21" t="s">
        <v>7</v>
      </c>
      <c r="C44" s="21"/>
      <c r="D44" s="19"/>
    </row>
    <row r="45" spans="1:4" ht="15.75">
      <c r="A45" s="35" t="s">
        <v>14</v>
      </c>
      <c r="B45" s="33" t="s">
        <v>10</v>
      </c>
      <c r="C45" s="33"/>
      <c r="D45" s="34"/>
    </row>
  </sheetData>
  <sheetProtection password="CC50"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Footer xml:space="preserve">&amp;L&amp;8&amp;UÚr mótaregum JSÍ 2008.                                           Samþykkt á 37. júdóþingi 26.apríl 2008. &amp;C               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421875" style="2" customWidth="1"/>
    <col min="2" max="2" width="28.28125" style="2" customWidth="1"/>
    <col min="3" max="3" width="7.140625" style="2" hidden="1" customWidth="1"/>
    <col min="4" max="4" width="6.421875" style="2" hidden="1" customWidth="1"/>
    <col min="5" max="5" width="8.7109375" style="2" hidden="1" customWidth="1"/>
    <col min="6" max="6" width="4.8515625" style="4" bestFit="1" customWidth="1"/>
    <col min="7" max="7" width="12.421875" style="14" bestFit="1" customWidth="1"/>
    <col min="8" max="8" width="8.00390625" style="4" bestFit="1" customWidth="1"/>
    <col min="9" max="9" width="14.7109375" style="4" customWidth="1"/>
    <col min="10" max="10" width="9.140625" style="4" bestFit="1" customWidth="1"/>
    <col min="11" max="11" width="5.8515625" style="4" customWidth="1"/>
    <col min="12" max="12" width="10.00390625" style="4" bestFit="1" customWidth="1"/>
    <col min="13" max="13" width="5.57421875" style="4" hidden="1" customWidth="1"/>
    <col min="14" max="16384" width="9.140625" style="2" customWidth="1"/>
  </cols>
  <sheetData>
    <row r="1" spans="1:13" ht="15.75">
      <c r="A1" s="103" t="s">
        <v>67</v>
      </c>
      <c r="B1" s="63"/>
      <c r="C1" s="63"/>
      <c r="D1" s="63"/>
      <c r="E1" s="63"/>
      <c r="F1" s="31" t="str">
        <f>'Móts-tilkynning'!A5</f>
        <v>Afmælismót JSÍ  Yngri en 20 ára</v>
      </c>
      <c r="G1" s="64"/>
      <c r="I1" s="64" t="str">
        <f>'Móts-tilkynning'!B7</f>
        <v>Laugardaginn</v>
      </c>
      <c r="J1" s="104"/>
      <c r="K1" s="164">
        <f>'Móts-tilkynning'!C7</f>
        <v>40208</v>
      </c>
      <c r="L1" s="164"/>
      <c r="M1" s="133">
        <f>'Móts-tilkynning'!C5</f>
        <v>2010</v>
      </c>
    </row>
    <row r="2" spans="1:12" ht="52.5" customHeight="1">
      <c r="A2" s="165" t="s">
        <v>143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5.75">
      <c r="A3" s="100" t="s">
        <v>68</v>
      </c>
      <c r="B3" s="100"/>
      <c r="C3" s="101"/>
      <c r="D3" s="101"/>
      <c r="E3" s="101"/>
      <c r="F3" s="102" t="str">
        <f>'Móts-tilkynning'!B37</f>
        <v>Miðvikudagurinn</v>
      </c>
      <c r="I3" s="102">
        <f>'Móts-tilkynning'!C37</f>
        <v>40198</v>
      </c>
      <c r="J3" s="155" t="s">
        <v>1</v>
      </c>
      <c r="L3" s="156" t="s">
        <v>0</v>
      </c>
    </row>
    <row r="4" spans="1:13" ht="21">
      <c r="A4" s="105" t="s">
        <v>3</v>
      </c>
      <c r="B4" s="106" t="s">
        <v>4</v>
      </c>
      <c r="C4" s="107"/>
      <c r="D4" s="107"/>
      <c r="E4" s="108"/>
      <c r="F4" s="112" t="s">
        <v>9</v>
      </c>
      <c r="G4" s="109" t="s">
        <v>8</v>
      </c>
      <c r="H4" s="109" t="s">
        <v>12</v>
      </c>
      <c r="I4" s="113" t="s">
        <v>69</v>
      </c>
      <c r="J4" s="105" t="s">
        <v>5</v>
      </c>
      <c r="K4" s="110" t="s">
        <v>2</v>
      </c>
      <c r="L4" s="111" t="s">
        <v>6</v>
      </c>
      <c r="M4" s="65" t="s">
        <v>11</v>
      </c>
    </row>
    <row r="5" spans="1:13" ht="15" customHeight="1">
      <c r="A5" s="99">
        <v>1</v>
      </c>
      <c r="B5" s="168"/>
      <c r="C5" s="148"/>
      <c r="D5" s="148"/>
      <c r="E5" s="148"/>
      <c r="F5" s="143"/>
      <c r="G5" s="169"/>
      <c r="H5" s="143"/>
      <c r="I5" s="143"/>
      <c r="J5" s="143"/>
      <c r="K5" s="143"/>
      <c r="L5" s="143"/>
      <c r="M5" s="137" t="e">
        <f aca="true" t="shared" si="0" ref="M5:M49">$M$1-(MID(G5,5,2)+1900)</f>
        <v>#VALUE!</v>
      </c>
    </row>
    <row r="6" spans="1:13" ht="15" customHeight="1">
      <c r="A6" s="99">
        <f aca="true" t="shared" si="1" ref="A6:A49">SUM(A5+1)</f>
        <v>2</v>
      </c>
      <c r="B6" s="152"/>
      <c r="C6" s="142"/>
      <c r="D6" s="142"/>
      <c r="E6" s="142"/>
      <c r="F6" s="143"/>
      <c r="G6" s="154"/>
      <c r="H6" s="143"/>
      <c r="I6" s="143"/>
      <c r="J6" s="143"/>
      <c r="K6" s="143"/>
      <c r="L6" s="143"/>
      <c r="M6" s="137" t="e">
        <f t="shared" si="0"/>
        <v>#VALUE!</v>
      </c>
    </row>
    <row r="7" spans="1:13" ht="15" customHeight="1">
      <c r="A7" s="99">
        <f t="shared" si="1"/>
        <v>3</v>
      </c>
      <c r="B7" s="148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7" t="e">
        <f t="shared" si="0"/>
        <v>#VALUE!</v>
      </c>
    </row>
    <row r="8" spans="1:13" ht="15" customHeight="1">
      <c r="A8" s="99">
        <f t="shared" si="1"/>
        <v>4</v>
      </c>
      <c r="B8" s="141"/>
      <c r="C8" s="151"/>
      <c r="D8" s="151"/>
      <c r="E8" s="151"/>
      <c r="F8" s="143"/>
      <c r="G8" s="150"/>
      <c r="H8" s="143"/>
      <c r="I8" s="143"/>
      <c r="J8" s="143"/>
      <c r="K8" s="143"/>
      <c r="L8" s="143"/>
      <c r="M8" s="137" t="e">
        <f t="shared" si="0"/>
        <v>#VALUE!</v>
      </c>
    </row>
    <row r="9" spans="1:13" ht="15" customHeight="1">
      <c r="A9" s="99">
        <f t="shared" si="1"/>
        <v>5</v>
      </c>
      <c r="B9" s="151"/>
      <c r="C9" s="148"/>
      <c r="D9" s="148"/>
      <c r="E9" s="148"/>
      <c r="F9" s="143"/>
      <c r="G9" s="144"/>
      <c r="H9" s="143"/>
      <c r="I9" s="143"/>
      <c r="J9" s="143"/>
      <c r="K9" s="143"/>
      <c r="L9" s="143"/>
      <c r="M9" s="137" t="e">
        <f t="shared" si="0"/>
        <v>#VALUE!</v>
      </c>
    </row>
    <row r="10" spans="1:13" ht="15" customHeight="1">
      <c r="A10" s="99">
        <f t="shared" si="1"/>
        <v>6</v>
      </c>
      <c r="B10" s="148"/>
      <c r="C10" s="142"/>
      <c r="D10" s="142"/>
      <c r="E10" s="142"/>
      <c r="F10" s="143"/>
      <c r="G10" s="143"/>
      <c r="H10" s="143"/>
      <c r="I10" s="143"/>
      <c r="J10" s="143"/>
      <c r="K10" s="143"/>
      <c r="L10" s="143"/>
      <c r="M10" s="137" t="e">
        <f t="shared" si="0"/>
        <v>#VALUE!</v>
      </c>
    </row>
    <row r="11" spans="1:13" ht="15" customHeight="1">
      <c r="A11" s="99">
        <f t="shared" si="1"/>
        <v>7</v>
      </c>
      <c r="B11" s="141"/>
      <c r="C11" s="151"/>
      <c r="D11" s="151"/>
      <c r="E11" s="151"/>
      <c r="F11" s="143"/>
      <c r="G11" s="150"/>
      <c r="H11" s="143"/>
      <c r="I11" s="143"/>
      <c r="J11" s="143"/>
      <c r="K11" s="143"/>
      <c r="L11" s="160"/>
      <c r="M11" s="137" t="e">
        <f t="shared" si="0"/>
        <v>#VALUE!</v>
      </c>
    </row>
    <row r="12" spans="1:13" ht="15" customHeight="1">
      <c r="A12" s="99">
        <f t="shared" si="1"/>
        <v>8</v>
      </c>
      <c r="B12" s="141"/>
      <c r="C12" s="151"/>
      <c r="D12" s="151"/>
      <c r="E12" s="151"/>
      <c r="F12" s="143"/>
      <c r="G12" s="144"/>
      <c r="H12" s="143"/>
      <c r="I12" s="143"/>
      <c r="J12" s="143"/>
      <c r="K12" s="143"/>
      <c r="L12" s="160"/>
      <c r="M12" s="137" t="e">
        <f t="shared" si="0"/>
        <v>#VALUE!</v>
      </c>
    </row>
    <row r="13" spans="1:13" ht="15" customHeight="1">
      <c r="A13" s="99">
        <f t="shared" si="1"/>
        <v>9</v>
      </c>
      <c r="B13" s="142"/>
      <c r="C13" s="148"/>
      <c r="D13" s="148"/>
      <c r="E13" s="148"/>
      <c r="F13" s="143"/>
      <c r="G13" s="157"/>
      <c r="H13" s="143"/>
      <c r="I13" s="143"/>
      <c r="J13" s="143"/>
      <c r="K13" s="143"/>
      <c r="L13" s="160"/>
      <c r="M13" s="137" t="e">
        <f t="shared" si="0"/>
        <v>#VALUE!</v>
      </c>
    </row>
    <row r="14" spans="1:13" ht="15" customHeight="1">
      <c r="A14" s="99">
        <f t="shared" si="1"/>
        <v>10</v>
      </c>
      <c r="B14" s="141"/>
      <c r="C14" s="142"/>
      <c r="D14" s="142"/>
      <c r="E14" s="142"/>
      <c r="F14" s="143"/>
      <c r="G14" s="144"/>
      <c r="H14" s="143"/>
      <c r="I14" s="143"/>
      <c r="J14" s="143"/>
      <c r="K14" s="143"/>
      <c r="L14" s="160"/>
      <c r="M14" s="137" t="e">
        <f t="shared" si="0"/>
        <v>#VALUE!</v>
      </c>
    </row>
    <row r="15" spans="1:13" ht="15" customHeight="1">
      <c r="A15" s="99">
        <f t="shared" si="1"/>
        <v>11</v>
      </c>
      <c r="B15" s="148"/>
      <c r="C15" s="159"/>
      <c r="D15" s="159"/>
      <c r="E15" s="159"/>
      <c r="F15" s="143"/>
      <c r="G15" s="157"/>
      <c r="H15" s="143"/>
      <c r="I15" s="143"/>
      <c r="J15" s="143"/>
      <c r="K15" s="143"/>
      <c r="L15" s="160"/>
      <c r="M15" s="137" t="e">
        <f t="shared" si="0"/>
        <v>#VALUE!</v>
      </c>
    </row>
    <row r="16" spans="1:13" ht="15" customHeight="1">
      <c r="A16" s="99">
        <f t="shared" si="1"/>
        <v>12</v>
      </c>
      <c r="B16" s="145"/>
      <c r="C16" s="141"/>
      <c r="D16" s="141"/>
      <c r="E16" s="141"/>
      <c r="F16" s="146"/>
      <c r="G16" s="150"/>
      <c r="H16" s="150"/>
      <c r="I16" s="150"/>
      <c r="J16" s="150"/>
      <c r="K16" s="143"/>
      <c r="L16" s="160"/>
      <c r="M16" s="137" t="e">
        <f t="shared" si="0"/>
        <v>#VALUE!</v>
      </c>
    </row>
    <row r="17" spans="1:13" ht="15" customHeight="1">
      <c r="A17" s="99">
        <f t="shared" si="1"/>
        <v>13</v>
      </c>
      <c r="B17" s="145"/>
      <c r="C17" s="141"/>
      <c r="D17" s="141"/>
      <c r="E17" s="141"/>
      <c r="F17" s="146"/>
      <c r="G17" s="170"/>
      <c r="H17" s="150"/>
      <c r="I17" s="150"/>
      <c r="J17" s="150"/>
      <c r="K17" s="143"/>
      <c r="L17" s="160"/>
      <c r="M17" s="137" t="e">
        <f t="shared" si="0"/>
        <v>#VALUE!</v>
      </c>
    </row>
    <row r="18" spans="1:13" ht="15" customHeight="1">
      <c r="A18" s="99">
        <f t="shared" si="1"/>
        <v>14</v>
      </c>
      <c r="B18" s="145"/>
      <c r="C18" s="141"/>
      <c r="D18" s="141"/>
      <c r="E18" s="141"/>
      <c r="F18" s="146"/>
      <c r="G18" s="147"/>
      <c r="H18" s="150"/>
      <c r="I18" s="150"/>
      <c r="J18" s="150"/>
      <c r="K18" s="143"/>
      <c r="L18" s="160"/>
      <c r="M18" s="137" t="e">
        <f t="shared" si="0"/>
        <v>#VALUE!</v>
      </c>
    </row>
    <row r="19" spans="1:13" ht="15" customHeight="1">
      <c r="A19" s="99">
        <f t="shared" si="1"/>
        <v>15</v>
      </c>
      <c r="B19" s="142"/>
      <c r="C19" s="148"/>
      <c r="D19" s="148"/>
      <c r="E19" s="148"/>
      <c r="F19" s="143"/>
      <c r="G19" s="150"/>
      <c r="H19" s="160"/>
      <c r="I19" s="143"/>
      <c r="J19" s="143"/>
      <c r="K19" s="143"/>
      <c r="L19" s="160"/>
      <c r="M19" s="137" t="e">
        <f t="shared" si="0"/>
        <v>#VALUE!</v>
      </c>
    </row>
    <row r="20" spans="1:13" ht="15" customHeight="1">
      <c r="A20" s="99">
        <f t="shared" si="1"/>
        <v>16</v>
      </c>
      <c r="B20" s="152"/>
      <c r="C20" s="142"/>
      <c r="D20" s="142"/>
      <c r="E20" s="142"/>
      <c r="F20" s="143"/>
      <c r="G20" s="154"/>
      <c r="H20" s="143"/>
      <c r="I20" s="143"/>
      <c r="J20" s="143"/>
      <c r="K20" s="143"/>
      <c r="L20" s="143"/>
      <c r="M20" s="137" t="e">
        <f t="shared" si="0"/>
        <v>#VALUE!</v>
      </c>
    </row>
    <row r="21" spans="1:13" ht="15" customHeight="1">
      <c r="A21" s="99">
        <f t="shared" si="1"/>
        <v>17</v>
      </c>
      <c r="B21" s="148"/>
      <c r="C21" s="148"/>
      <c r="D21" s="148"/>
      <c r="E21" s="148"/>
      <c r="F21" s="143"/>
      <c r="G21" s="157"/>
      <c r="H21" s="143"/>
      <c r="I21" s="143"/>
      <c r="J21" s="143"/>
      <c r="K21" s="143"/>
      <c r="L21" s="143"/>
      <c r="M21" s="137" t="e">
        <f t="shared" si="0"/>
        <v>#VALUE!</v>
      </c>
    </row>
    <row r="22" spans="1:13" ht="15" customHeight="1">
      <c r="A22" s="99">
        <f t="shared" si="1"/>
        <v>18</v>
      </c>
      <c r="B22" s="152"/>
      <c r="C22" s="142"/>
      <c r="D22" s="142"/>
      <c r="E22" s="142"/>
      <c r="F22" s="143"/>
      <c r="G22" s="150"/>
      <c r="H22" s="143"/>
      <c r="I22" s="143"/>
      <c r="J22" s="143"/>
      <c r="K22" s="143"/>
      <c r="L22" s="143"/>
      <c r="M22" s="137" t="e">
        <f t="shared" si="0"/>
        <v>#VALUE!</v>
      </c>
    </row>
    <row r="23" spans="1:13" ht="15" customHeight="1">
      <c r="A23" s="99">
        <f t="shared" si="1"/>
        <v>19</v>
      </c>
      <c r="B23" s="141"/>
      <c r="C23" s="142"/>
      <c r="D23" s="142"/>
      <c r="E23" s="142"/>
      <c r="F23" s="143"/>
      <c r="G23" s="144"/>
      <c r="H23" s="143"/>
      <c r="I23" s="143"/>
      <c r="J23" s="143"/>
      <c r="K23" s="143"/>
      <c r="L23" s="143"/>
      <c r="M23" s="137" t="e">
        <f t="shared" si="0"/>
        <v>#VALUE!</v>
      </c>
    </row>
    <row r="24" spans="1:13" ht="15" customHeight="1">
      <c r="A24" s="99">
        <f t="shared" si="1"/>
        <v>20</v>
      </c>
      <c r="B24" s="141"/>
      <c r="C24" s="148"/>
      <c r="D24" s="148"/>
      <c r="E24" s="148"/>
      <c r="F24" s="143"/>
      <c r="G24" s="144"/>
      <c r="H24" s="143"/>
      <c r="I24" s="143"/>
      <c r="J24" s="143"/>
      <c r="K24" s="143"/>
      <c r="L24" s="143"/>
      <c r="M24" s="149" t="e">
        <f t="shared" si="0"/>
        <v>#VALUE!</v>
      </c>
    </row>
    <row r="25" spans="1:13" ht="15" customHeight="1">
      <c r="A25" s="99">
        <f t="shared" si="1"/>
        <v>21</v>
      </c>
      <c r="B25" s="152"/>
      <c r="C25" s="143"/>
      <c r="D25" s="143"/>
      <c r="E25" s="143"/>
      <c r="F25" s="143"/>
      <c r="G25" s="150"/>
      <c r="H25" s="143"/>
      <c r="I25" s="143"/>
      <c r="J25" s="143"/>
      <c r="K25" s="143"/>
      <c r="L25" s="143"/>
      <c r="M25" s="137" t="e">
        <f t="shared" si="0"/>
        <v>#VALUE!</v>
      </c>
    </row>
    <row r="26" spans="1:13" ht="15" customHeight="1">
      <c r="A26" s="99">
        <f t="shared" si="1"/>
        <v>22</v>
      </c>
      <c r="B26" s="145"/>
      <c r="C26" s="141"/>
      <c r="D26" s="141"/>
      <c r="E26" s="141"/>
      <c r="F26" s="146"/>
      <c r="G26" s="150"/>
      <c r="H26" s="150"/>
      <c r="I26" s="150"/>
      <c r="J26" s="150"/>
      <c r="K26" s="143"/>
      <c r="L26" s="143"/>
      <c r="M26" s="149" t="e">
        <f t="shared" si="0"/>
        <v>#VALUE!</v>
      </c>
    </row>
    <row r="27" spans="1:13" ht="15" customHeight="1">
      <c r="A27" s="99">
        <f t="shared" si="1"/>
        <v>23</v>
      </c>
      <c r="B27" s="141"/>
      <c r="C27" s="142"/>
      <c r="D27" s="142"/>
      <c r="E27" s="142"/>
      <c r="F27" s="143"/>
      <c r="G27" s="150"/>
      <c r="H27" s="143"/>
      <c r="I27" s="143"/>
      <c r="J27" s="143"/>
      <c r="K27" s="143"/>
      <c r="L27" s="143"/>
      <c r="M27" s="137" t="e">
        <f t="shared" si="0"/>
        <v>#VALUE!</v>
      </c>
    </row>
    <row r="28" spans="1:13" ht="15" customHeight="1">
      <c r="A28" s="99">
        <f t="shared" si="1"/>
        <v>24</v>
      </c>
      <c r="B28" s="161"/>
      <c r="C28" s="142"/>
      <c r="D28" s="142"/>
      <c r="E28" s="142"/>
      <c r="F28" s="143"/>
      <c r="G28" s="144"/>
      <c r="H28" s="143"/>
      <c r="I28" s="143"/>
      <c r="J28" s="143"/>
      <c r="K28" s="143"/>
      <c r="L28" s="160"/>
      <c r="M28" s="137" t="e">
        <f t="shared" si="0"/>
        <v>#VALUE!</v>
      </c>
    </row>
    <row r="29" spans="1:13" ht="15" customHeight="1">
      <c r="A29" s="99">
        <f t="shared" si="1"/>
        <v>25</v>
      </c>
      <c r="B29" s="142"/>
      <c r="C29" s="148"/>
      <c r="D29" s="148"/>
      <c r="E29" s="148"/>
      <c r="F29" s="143"/>
      <c r="G29" s="169"/>
      <c r="H29" s="143"/>
      <c r="I29" s="143"/>
      <c r="J29" s="143"/>
      <c r="K29" s="143"/>
      <c r="L29" s="160"/>
      <c r="M29" s="137" t="e">
        <f t="shared" si="0"/>
        <v>#VALUE!</v>
      </c>
    </row>
    <row r="30" spans="1:13" ht="15" customHeight="1">
      <c r="A30" s="99">
        <f t="shared" si="1"/>
        <v>26</v>
      </c>
      <c r="B30" s="148"/>
      <c r="C30" s="148"/>
      <c r="D30" s="148"/>
      <c r="E30" s="148"/>
      <c r="F30" s="143"/>
      <c r="G30" s="143"/>
      <c r="H30" s="143"/>
      <c r="I30" s="143"/>
      <c r="J30" s="143"/>
      <c r="K30" s="143"/>
      <c r="L30" s="160"/>
      <c r="M30" s="137" t="e">
        <f t="shared" si="0"/>
        <v>#VALUE!</v>
      </c>
    </row>
    <row r="31" spans="1:13" ht="15" customHeight="1">
      <c r="A31" s="99">
        <f t="shared" si="1"/>
        <v>27</v>
      </c>
      <c r="B31" s="142"/>
      <c r="C31" s="148"/>
      <c r="D31" s="148"/>
      <c r="E31" s="148"/>
      <c r="F31" s="143"/>
      <c r="G31" s="150"/>
      <c r="H31" s="143"/>
      <c r="I31" s="143"/>
      <c r="J31" s="143"/>
      <c r="K31" s="143"/>
      <c r="L31" s="160"/>
      <c r="M31" s="137" t="e">
        <f t="shared" si="0"/>
        <v>#VALUE!</v>
      </c>
    </row>
    <row r="32" spans="1:13" ht="15" customHeight="1">
      <c r="A32" s="99">
        <f t="shared" si="1"/>
        <v>28</v>
      </c>
      <c r="B32" s="171"/>
      <c r="C32" s="172"/>
      <c r="D32" s="172"/>
      <c r="E32" s="172"/>
      <c r="F32" s="143"/>
      <c r="G32" s="173"/>
      <c r="H32" s="143"/>
      <c r="I32" s="143"/>
      <c r="J32" s="143"/>
      <c r="K32" s="143"/>
      <c r="L32" s="160"/>
      <c r="M32" s="137" t="e">
        <f t="shared" si="0"/>
        <v>#VALUE!</v>
      </c>
    </row>
    <row r="33" spans="1:13" ht="15" customHeight="1">
      <c r="A33" s="99">
        <f t="shared" si="1"/>
        <v>29</v>
      </c>
      <c r="B33" s="174"/>
      <c r="C33" s="174"/>
      <c r="D33" s="174"/>
      <c r="E33" s="174"/>
      <c r="F33" s="175"/>
      <c r="G33" s="175"/>
      <c r="H33" s="175"/>
      <c r="I33" s="175"/>
      <c r="J33" s="175"/>
      <c r="K33" s="175"/>
      <c r="L33" s="143"/>
      <c r="M33" s="137" t="e">
        <f t="shared" si="0"/>
        <v>#VALUE!</v>
      </c>
    </row>
    <row r="34" spans="1:13" ht="15" customHeight="1">
      <c r="A34" s="99">
        <f t="shared" si="1"/>
        <v>30</v>
      </c>
      <c r="B34" s="145"/>
      <c r="C34" s="141"/>
      <c r="D34" s="141"/>
      <c r="E34" s="141"/>
      <c r="F34" s="146"/>
      <c r="G34" s="150"/>
      <c r="H34" s="150"/>
      <c r="I34" s="150"/>
      <c r="J34" s="150"/>
      <c r="K34" s="143"/>
      <c r="L34" s="143"/>
      <c r="M34" s="137" t="e">
        <f t="shared" si="0"/>
        <v>#VALUE!</v>
      </c>
    </row>
    <row r="35" spans="1:13" ht="15" customHeight="1">
      <c r="A35" s="99">
        <f t="shared" si="1"/>
        <v>31</v>
      </c>
      <c r="B35" s="141"/>
      <c r="C35" s="142"/>
      <c r="D35" s="142"/>
      <c r="E35" s="142"/>
      <c r="F35" s="143"/>
      <c r="G35" s="158"/>
      <c r="H35" s="143"/>
      <c r="I35" s="143"/>
      <c r="J35" s="143"/>
      <c r="K35" s="143"/>
      <c r="L35" s="143"/>
      <c r="M35" s="137" t="e">
        <f t="shared" si="0"/>
        <v>#VALUE!</v>
      </c>
    </row>
    <row r="36" spans="1:13" ht="15" customHeight="1">
      <c r="A36" s="99">
        <f t="shared" si="1"/>
        <v>32</v>
      </c>
      <c r="B36" s="141"/>
      <c r="C36" s="151"/>
      <c r="D36" s="151"/>
      <c r="E36" s="151"/>
      <c r="F36" s="143"/>
      <c r="G36" s="150"/>
      <c r="H36" s="143"/>
      <c r="I36" s="143"/>
      <c r="J36" s="143"/>
      <c r="K36" s="143"/>
      <c r="L36" s="143"/>
      <c r="M36" s="137" t="e">
        <f t="shared" si="0"/>
        <v>#VALUE!</v>
      </c>
    </row>
    <row r="37" spans="1:13" ht="15" customHeight="1">
      <c r="A37" s="99">
        <f t="shared" si="1"/>
        <v>33</v>
      </c>
      <c r="B37" s="141"/>
      <c r="C37" s="148"/>
      <c r="D37" s="148"/>
      <c r="E37" s="148"/>
      <c r="F37" s="143"/>
      <c r="G37" s="150"/>
      <c r="H37" s="143"/>
      <c r="I37" s="143"/>
      <c r="J37" s="143"/>
      <c r="K37" s="143"/>
      <c r="L37" s="143"/>
      <c r="M37" s="137" t="e">
        <f t="shared" si="0"/>
        <v>#VALUE!</v>
      </c>
    </row>
    <row r="38" spans="1:13" ht="15" customHeight="1">
      <c r="A38" s="99">
        <f t="shared" si="1"/>
        <v>34</v>
      </c>
      <c r="B38" s="151"/>
      <c r="C38" s="142"/>
      <c r="D38" s="142"/>
      <c r="E38" s="142"/>
      <c r="F38" s="143"/>
      <c r="G38" s="150"/>
      <c r="H38" s="153"/>
      <c r="I38" s="175"/>
      <c r="J38" s="160"/>
      <c r="K38" s="143"/>
      <c r="L38" s="143"/>
      <c r="M38" s="137" t="e">
        <f t="shared" si="0"/>
        <v>#VALUE!</v>
      </c>
    </row>
    <row r="39" spans="1:13" ht="15" customHeight="1">
      <c r="A39" s="99">
        <f t="shared" si="1"/>
        <v>35</v>
      </c>
      <c r="B39" s="142"/>
      <c r="C39" s="143"/>
      <c r="D39" s="143"/>
      <c r="E39" s="143"/>
      <c r="F39" s="143"/>
      <c r="G39" s="176"/>
      <c r="H39" s="143"/>
      <c r="I39" s="143"/>
      <c r="J39" s="143"/>
      <c r="K39" s="143"/>
      <c r="L39" s="143"/>
      <c r="M39" s="137" t="e">
        <f t="shared" si="0"/>
        <v>#VALUE!</v>
      </c>
    </row>
    <row r="40" spans="1:13" ht="15" customHeight="1">
      <c r="A40" s="99">
        <f t="shared" si="1"/>
        <v>36</v>
      </c>
      <c r="B40" s="141"/>
      <c r="C40" s="142"/>
      <c r="D40" s="142"/>
      <c r="E40" s="142"/>
      <c r="F40" s="143"/>
      <c r="G40" s="150"/>
      <c r="H40" s="143"/>
      <c r="I40" s="143"/>
      <c r="J40" s="143"/>
      <c r="K40" s="143"/>
      <c r="L40" s="143"/>
      <c r="M40" s="137" t="e">
        <f t="shared" si="0"/>
        <v>#VALUE!</v>
      </c>
    </row>
    <row r="41" spans="1:13" ht="15" customHeight="1">
      <c r="A41" s="99">
        <f t="shared" si="1"/>
        <v>37</v>
      </c>
      <c r="B41" s="171"/>
      <c r="C41" s="148"/>
      <c r="D41" s="148"/>
      <c r="E41" s="148"/>
      <c r="F41" s="143"/>
      <c r="G41" s="169"/>
      <c r="H41" s="143"/>
      <c r="I41" s="143"/>
      <c r="J41" s="143"/>
      <c r="K41" s="143"/>
      <c r="L41" s="143"/>
      <c r="M41" s="137" t="e">
        <f t="shared" si="0"/>
        <v>#VALUE!</v>
      </c>
    </row>
    <row r="42" spans="1:13" ht="15" customHeight="1">
      <c r="A42" s="99">
        <f t="shared" si="1"/>
        <v>38</v>
      </c>
      <c r="B42" s="142"/>
      <c r="C42" s="148"/>
      <c r="D42" s="148"/>
      <c r="E42" s="148"/>
      <c r="F42" s="143"/>
      <c r="G42" s="157"/>
      <c r="H42" s="143"/>
      <c r="I42" s="143"/>
      <c r="J42" s="143"/>
      <c r="K42" s="143"/>
      <c r="L42" s="143"/>
      <c r="M42" s="137" t="e">
        <f t="shared" si="0"/>
        <v>#VALUE!</v>
      </c>
    </row>
    <row r="43" spans="1:13" ht="15" customHeight="1">
      <c r="A43" s="99">
        <f t="shared" si="1"/>
        <v>39</v>
      </c>
      <c r="B43" s="152"/>
      <c r="C43" s="142"/>
      <c r="D43" s="142"/>
      <c r="E43" s="142"/>
      <c r="F43" s="143"/>
      <c r="G43" s="150"/>
      <c r="H43" s="143"/>
      <c r="I43" s="143"/>
      <c r="J43" s="143"/>
      <c r="K43" s="143"/>
      <c r="L43" s="143"/>
      <c r="M43" s="137" t="e">
        <f t="shared" si="0"/>
        <v>#VALUE!</v>
      </c>
    </row>
    <row r="44" spans="1:13" ht="15" customHeight="1">
      <c r="A44" s="99">
        <f t="shared" si="1"/>
        <v>40</v>
      </c>
      <c r="B44" s="145"/>
      <c r="C44" s="177"/>
      <c r="D44" s="177"/>
      <c r="E44" s="177"/>
      <c r="F44" s="146"/>
      <c r="G44" s="178"/>
      <c r="H44" s="178"/>
      <c r="I44" s="146"/>
      <c r="J44" s="146"/>
      <c r="K44" s="143"/>
      <c r="L44" s="143"/>
      <c r="M44" s="137" t="e">
        <f t="shared" si="0"/>
        <v>#VALUE!</v>
      </c>
    </row>
    <row r="45" spans="1:13" ht="12.75">
      <c r="A45" s="99">
        <f t="shared" si="1"/>
        <v>41</v>
      </c>
      <c r="B45" s="152"/>
      <c r="C45" s="142"/>
      <c r="D45" s="142"/>
      <c r="E45" s="142"/>
      <c r="F45" s="143"/>
      <c r="G45" s="150"/>
      <c r="H45" s="143"/>
      <c r="I45" s="143"/>
      <c r="J45" s="143"/>
      <c r="K45" s="143"/>
      <c r="L45" s="143"/>
      <c r="M45" s="137" t="e">
        <f t="shared" si="0"/>
        <v>#VALUE!</v>
      </c>
    </row>
    <row r="46" spans="1:13" ht="12.75">
      <c r="A46" s="99">
        <f t="shared" si="1"/>
        <v>42</v>
      </c>
      <c r="B46" s="141"/>
      <c r="C46" s="151"/>
      <c r="D46" s="151"/>
      <c r="E46" s="151"/>
      <c r="F46" s="143"/>
      <c r="G46" s="150"/>
      <c r="H46" s="143"/>
      <c r="I46" s="143"/>
      <c r="J46" s="143"/>
      <c r="K46" s="143"/>
      <c r="L46" s="143"/>
      <c r="M46" s="137" t="e">
        <f t="shared" si="0"/>
        <v>#VALUE!</v>
      </c>
    </row>
    <row r="47" spans="1:13" ht="12.75">
      <c r="A47" s="99">
        <f t="shared" si="1"/>
        <v>43</v>
      </c>
      <c r="B47" s="141"/>
      <c r="C47" s="148"/>
      <c r="D47" s="148"/>
      <c r="E47" s="148"/>
      <c r="F47" s="143"/>
      <c r="G47" s="169"/>
      <c r="H47" s="143"/>
      <c r="I47" s="143"/>
      <c r="J47" s="143"/>
      <c r="K47" s="143"/>
      <c r="L47" s="143"/>
      <c r="M47" s="137" t="e">
        <f t="shared" si="0"/>
        <v>#VALUE!</v>
      </c>
    </row>
    <row r="48" spans="1:13" ht="12.75">
      <c r="A48" s="99">
        <f t="shared" si="1"/>
        <v>44</v>
      </c>
      <c r="B48" s="141"/>
      <c r="C48" s="142"/>
      <c r="D48" s="142"/>
      <c r="E48" s="142"/>
      <c r="F48" s="143"/>
      <c r="G48" s="144"/>
      <c r="H48" s="143"/>
      <c r="I48" s="143"/>
      <c r="J48" s="143"/>
      <c r="K48" s="143"/>
      <c r="L48" s="143"/>
      <c r="M48" s="137" t="e">
        <f t="shared" si="0"/>
        <v>#VALUE!</v>
      </c>
    </row>
    <row r="49" spans="1:13" ht="12.75">
      <c r="A49" s="99">
        <f t="shared" si="1"/>
        <v>45</v>
      </c>
      <c r="B49" s="148"/>
      <c r="C49" s="142"/>
      <c r="D49" s="142"/>
      <c r="E49" s="142"/>
      <c r="F49" s="143"/>
      <c r="G49" s="143"/>
      <c r="H49" s="143"/>
      <c r="I49" s="143"/>
      <c r="J49" s="143"/>
      <c r="K49" s="143"/>
      <c r="L49" s="143"/>
      <c r="M49" s="137" t="e">
        <f t="shared" si="0"/>
        <v>#VALUE!</v>
      </c>
    </row>
  </sheetData>
  <sheetProtection selectLockedCells="1"/>
  <mergeCells count="2">
    <mergeCell ref="K1:L1"/>
    <mergeCell ref="A2:L2"/>
  </mergeCells>
  <hyperlinks>
    <hyperlink ref="L3" r:id="rId1" display="jsi@judo.is"/>
  </hyperlinks>
  <printOptions/>
  <pageMargins left="0.35433070866141736" right="0.15748031496062992" top="0.1968503937007874" bottom="0" header="0.5118110236220472" footer="0.5118110236220472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29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3.7109375" style="45" customWidth="1"/>
    <col min="2" max="2" width="25.7109375" style="45" customWidth="1"/>
    <col min="3" max="3" width="11.7109375" style="45" bestFit="1" customWidth="1"/>
    <col min="4" max="4" width="8.140625" style="45" bestFit="1" customWidth="1"/>
    <col min="5" max="5" width="7.00390625" style="45" bestFit="1" customWidth="1"/>
    <col min="6" max="7" width="8.7109375" style="45" bestFit="1" customWidth="1"/>
    <col min="8" max="8" width="16.28125" style="45" bestFit="1" customWidth="1"/>
    <col min="9" max="9" width="17.8515625" style="45" bestFit="1" customWidth="1"/>
    <col min="10" max="10" width="16.00390625" style="45" customWidth="1"/>
    <col min="11" max="16384" width="8.8515625" style="45" customWidth="1"/>
  </cols>
  <sheetData>
    <row r="1" spans="1:10" ht="16.5" thickBot="1">
      <c r="A1" s="93" t="str">
        <f>('Móts-tilkynning'!A5)</f>
        <v>Afmælismót JSÍ  Yngri en 20 ára</v>
      </c>
      <c r="B1" s="93"/>
      <c r="C1" s="46"/>
      <c r="D1" s="134">
        <f>SUM('Móts-tilkynning'!C5)</f>
        <v>2010</v>
      </c>
      <c r="E1" s="46"/>
      <c r="F1" s="46" t="s">
        <v>88</v>
      </c>
      <c r="G1" s="46"/>
      <c r="H1" s="46"/>
      <c r="I1" s="46"/>
      <c r="J1" s="46"/>
    </row>
    <row r="3" spans="1:10" ht="15.75">
      <c r="A3" s="89" t="s">
        <v>89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ht="16.5" customHeight="1">
      <c r="A4" s="72"/>
      <c r="B4" s="72" t="s">
        <v>4</v>
      </c>
      <c r="C4" s="71" t="s">
        <v>8</v>
      </c>
      <c r="D4" s="71" t="s">
        <v>5</v>
      </c>
      <c r="E4" s="71" t="s">
        <v>2</v>
      </c>
      <c r="F4" s="71" t="s">
        <v>90</v>
      </c>
      <c r="G4" s="92" t="s">
        <v>91</v>
      </c>
      <c r="H4" s="92" t="s">
        <v>92</v>
      </c>
      <c r="I4" s="69" t="s">
        <v>93</v>
      </c>
      <c r="J4" s="69" t="s">
        <v>94</v>
      </c>
    </row>
    <row r="5" spans="1:10" ht="16.5" customHeight="1">
      <c r="A5" s="72">
        <v>1</v>
      </c>
      <c r="B5" s="73"/>
      <c r="C5" s="132"/>
      <c r="D5" s="71"/>
      <c r="E5" s="71"/>
      <c r="F5" s="71"/>
      <c r="G5" s="75"/>
      <c r="H5" s="71"/>
      <c r="I5" s="71"/>
      <c r="J5" s="71"/>
    </row>
    <row r="6" spans="1:10" ht="16.5" customHeight="1">
      <c r="A6" s="72">
        <f aca="true" t="shared" si="0" ref="A6:A29">SUM(A5+1)</f>
        <v>2</v>
      </c>
      <c r="B6" s="73"/>
      <c r="C6" s="132"/>
      <c r="D6" s="71"/>
      <c r="E6" s="71"/>
      <c r="F6" s="71"/>
      <c r="G6" s="75"/>
      <c r="H6" s="71"/>
      <c r="I6" s="71"/>
      <c r="J6" s="71"/>
    </row>
    <row r="7" spans="1:10" ht="16.5" customHeight="1">
      <c r="A7" s="72">
        <f t="shared" si="0"/>
        <v>3</v>
      </c>
      <c r="B7" s="73"/>
      <c r="C7" s="74"/>
      <c r="D7" s="71"/>
      <c r="E7" s="71"/>
      <c r="F7" s="71"/>
      <c r="G7" s="75"/>
      <c r="H7" s="71"/>
      <c r="I7" s="71"/>
      <c r="J7" s="71"/>
    </row>
    <row r="8" spans="1:10" ht="16.5" customHeight="1">
      <c r="A8" s="72">
        <f t="shared" si="0"/>
        <v>4</v>
      </c>
      <c r="B8" s="72"/>
      <c r="C8" s="71"/>
      <c r="D8" s="71"/>
      <c r="E8" s="71"/>
      <c r="F8" s="71"/>
      <c r="G8" s="75"/>
      <c r="H8" s="71"/>
      <c r="I8" s="71"/>
      <c r="J8" s="71"/>
    </row>
    <row r="9" spans="1:10" ht="16.5" customHeight="1">
      <c r="A9" s="72">
        <f t="shared" si="0"/>
        <v>5</v>
      </c>
      <c r="B9" s="72"/>
      <c r="C9" s="71"/>
      <c r="D9" s="71"/>
      <c r="E9" s="71"/>
      <c r="F9" s="71"/>
      <c r="G9" s="75"/>
      <c r="H9" s="71"/>
      <c r="I9" s="71"/>
      <c r="J9" s="71"/>
    </row>
    <row r="10" spans="1:10" ht="16.5" customHeight="1">
      <c r="A10" s="72">
        <f t="shared" si="0"/>
        <v>6</v>
      </c>
      <c r="B10" s="73"/>
      <c r="C10" s="74"/>
      <c r="D10" s="71"/>
      <c r="E10" s="71"/>
      <c r="F10" s="71"/>
      <c r="G10" s="75"/>
      <c r="H10" s="71"/>
      <c r="I10" s="71"/>
      <c r="J10" s="71"/>
    </row>
    <row r="11" spans="1:10" ht="16.5" customHeight="1">
      <c r="A11" s="72">
        <f t="shared" si="0"/>
        <v>7</v>
      </c>
      <c r="B11" s="73"/>
      <c r="C11" s="74"/>
      <c r="D11" s="71"/>
      <c r="E11" s="71"/>
      <c r="F11" s="71"/>
      <c r="G11" s="75"/>
      <c r="H11" s="71"/>
      <c r="I11" s="71"/>
      <c r="J11" s="71"/>
    </row>
    <row r="12" spans="1:10" ht="16.5" customHeight="1">
      <c r="A12" s="72">
        <f t="shared" si="0"/>
        <v>8</v>
      </c>
      <c r="B12" s="76"/>
      <c r="C12" s="76"/>
      <c r="D12" s="71"/>
      <c r="E12" s="71"/>
      <c r="F12" s="71"/>
      <c r="G12" s="75"/>
      <c r="H12" s="71"/>
      <c r="I12" s="71"/>
      <c r="J12" s="71"/>
    </row>
    <row r="13" spans="1:10" ht="16.5" customHeight="1">
      <c r="A13" s="72">
        <f t="shared" si="0"/>
        <v>9</v>
      </c>
      <c r="B13" s="72"/>
      <c r="C13" s="71"/>
      <c r="D13" s="71"/>
      <c r="E13" s="71"/>
      <c r="F13" s="71"/>
      <c r="G13" s="75"/>
      <c r="H13" s="69"/>
      <c r="I13" s="71"/>
      <c r="J13" s="71"/>
    </row>
    <row r="14" spans="1:10" ht="16.5" customHeight="1">
      <c r="A14" s="72">
        <f t="shared" si="0"/>
        <v>10</v>
      </c>
      <c r="B14" s="70"/>
      <c r="C14" s="69"/>
      <c r="D14" s="71"/>
      <c r="E14" s="71"/>
      <c r="F14" s="74"/>
      <c r="G14" s="75"/>
      <c r="H14" s="69"/>
      <c r="I14" s="71"/>
      <c r="J14" s="71"/>
    </row>
    <row r="15" spans="1:10" ht="16.5" customHeight="1">
      <c r="A15" s="72">
        <f t="shared" si="0"/>
        <v>11</v>
      </c>
      <c r="B15" s="73"/>
      <c r="C15" s="74"/>
      <c r="D15" s="71"/>
      <c r="E15" s="71"/>
      <c r="F15" s="71"/>
      <c r="G15" s="75"/>
      <c r="H15" s="71"/>
      <c r="I15" s="71"/>
      <c r="J15" s="71"/>
    </row>
    <row r="16" spans="1:10" ht="16.5" customHeight="1">
      <c r="A16" s="72">
        <f t="shared" si="0"/>
        <v>12</v>
      </c>
      <c r="B16" s="72"/>
      <c r="C16" s="71"/>
      <c r="D16" s="71"/>
      <c r="E16" s="71"/>
      <c r="F16" s="71"/>
      <c r="G16" s="75"/>
      <c r="H16" s="69"/>
      <c r="I16" s="71"/>
      <c r="J16" s="71"/>
    </row>
    <row r="17" spans="1:10" ht="16.5" customHeight="1">
      <c r="A17" s="72">
        <f t="shared" si="0"/>
        <v>13</v>
      </c>
      <c r="B17" s="73"/>
      <c r="C17" s="94"/>
      <c r="D17" s="71"/>
      <c r="E17" s="71"/>
      <c r="F17" s="71"/>
      <c r="G17" s="71"/>
      <c r="H17" s="72"/>
      <c r="I17" s="71"/>
      <c r="J17" s="71"/>
    </row>
    <row r="18" spans="1:10" ht="16.5" customHeight="1">
      <c r="A18" s="72">
        <f t="shared" si="0"/>
        <v>14</v>
      </c>
      <c r="B18" s="73"/>
      <c r="C18" s="94"/>
      <c r="D18" s="71"/>
      <c r="E18" s="71"/>
      <c r="F18" s="71"/>
      <c r="G18" s="71"/>
      <c r="H18" s="72"/>
      <c r="I18" s="71"/>
      <c r="J18" s="71"/>
    </row>
    <row r="19" spans="1:10" ht="16.5" customHeight="1">
      <c r="A19" s="72">
        <f t="shared" si="0"/>
        <v>15</v>
      </c>
      <c r="B19" s="73"/>
      <c r="C19" s="74"/>
      <c r="D19" s="71"/>
      <c r="E19" s="71"/>
      <c r="F19" s="71"/>
      <c r="G19" s="71"/>
      <c r="H19" s="71"/>
      <c r="I19" s="71"/>
      <c r="J19" s="71"/>
    </row>
    <row r="20" spans="1:10" ht="16.5" customHeight="1">
      <c r="A20" s="72">
        <f t="shared" si="0"/>
        <v>16</v>
      </c>
      <c r="B20" s="73"/>
      <c r="C20" s="74"/>
      <c r="D20" s="71"/>
      <c r="E20" s="71"/>
      <c r="F20" s="71"/>
      <c r="G20" s="71"/>
      <c r="H20" s="71"/>
      <c r="I20" s="71"/>
      <c r="J20" s="71"/>
    </row>
    <row r="21" spans="1:10" ht="16.5" customHeight="1">
      <c r="A21" s="72">
        <f t="shared" si="0"/>
        <v>17</v>
      </c>
      <c r="B21" s="72"/>
      <c r="C21" s="71"/>
      <c r="D21" s="71"/>
      <c r="E21" s="71"/>
      <c r="F21" s="74"/>
      <c r="G21" s="71"/>
      <c r="H21" s="69"/>
      <c r="I21" s="71"/>
      <c r="J21" s="95"/>
    </row>
    <row r="22" spans="1:10" ht="15.75">
      <c r="A22" s="72">
        <f t="shared" si="0"/>
        <v>18</v>
      </c>
      <c r="B22" s="73"/>
      <c r="C22" s="74"/>
      <c r="D22" s="71"/>
      <c r="E22" s="71"/>
      <c r="F22" s="71"/>
      <c r="G22" s="71"/>
      <c r="H22" s="71"/>
      <c r="I22" s="71"/>
      <c r="J22" s="71"/>
    </row>
    <row r="23" spans="1:10" ht="15.75">
      <c r="A23" s="72">
        <f t="shared" si="0"/>
        <v>19</v>
      </c>
      <c r="B23" s="72"/>
      <c r="C23" s="71"/>
      <c r="D23" s="71"/>
      <c r="E23" s="71"/>
      <c r="F23" s="74"/>
      <c r="G23" s="71"/>
      <c r="H23" s="69"/>
      <c r="I23" s="71"/>
      <c r="J23" s="71"/>
    </row>
    <row r="24" spans="1:10" ht="15.75">
      <c r="A24" s="72">
        <f t="shared" si="0"/>
        <v>20</v>
      </c>
      <c r="B24" s="72"/>
      <c r="C24" s="71"/>
      <c r="D24" s="71"/>
      <c r="E24" s="71"/>
      <c r="F24" s="71"/>
      <c r="G24" s="71"/>
      <c r="H24" s="71"/>
      <c r="I24" s="71"/>
      <c r="J24" s="71"/>
    </row>
    <row r="25" spans="1:10" ht="15.75">
      <c r="A25" s="72">
        <f t="shared" si="0"/>
        <v>21</v>
      </c>
      <c r="B25" s="73"/>
      <c r="C25" s="69"/>
      <c r="D25" s="71"/>
      <c r="E25" s="71"/>
      <c r="F25" s="71"/>
      <c r="G25" s="71"/>
      <c r="H25" s="71"/>
      <c r="I25" s="71"/>
      <c r="J25" s="71"/>
    </row>
    <row r="26" spans="1:10" ht="15.75">
      <c r="A26" s="72">
        <f t="shared" si="0"/>
        <v>22</v>
      </c>
      <c r="B26" s="72"/>
      <c r="C26" s="71"/>
      <c r="D26" s="71"/>
      <c r="E26" s="71"/>
      <c r="F26" s="71"/>
      <c r="G26" s="71"/>
      <c r="H26" s="71"/>
      <c r="I26" s="71"/>
      <c r="J26" s="71"/>
    </row>
    <row r="27" spans="1:10" ht="15.75">
      <c r="A27" s="72">
        <f t="shared" si="0"/>
        <v>23</v>
      </c>
      <c r="B27" s="96"/>
      <c r="C27" s="97"/>
      <c r="D27" s="98"/>
      <c r="E27" s="98"/>
      <c r="F27" s="71"/>
      <c r="G27" s="75"/>
      <c r="H27" s="71"/>
      <c r="I27" s="71"/>
      <c r="J27" s="71"/>
    </row>
    <row r="28" spans="1:10" ht="15.75">
      <c r="A28" s="72">
        <f t="shared" si="0"/>
        <v>24</v>
      </c>
      <c r="B28" s="96"/>
      <c r="C28" s="97"/>
      <c r="D28" s="98"/>
      <c r="E28" s="98"/>
      <c r="F28" s="71"/>
      <c r="G28" s="71"/>
      <c r="H28" s="71"/>
      <c r="I28" s="71"/>
      <c r="J28" s="71"/>
    </row>
    <row r="29" spans="1:10" ht="15.75">
      <c r="A29" s="72">
        <f t="shared" si="0"/>
        <v>25</v>
      </c>
      <c r="B29" s="72"/>
      <c r="C29" s="72"/>
      <c r="D29" s="72"/>
      <c r="E29" s="72"/>
      <c r="F29" s="72"/>
      <c r="G29" s="72"/>
      <c r="H29" s="72"/>
      <c r="I29" s="72"/>
      <c r="J29" s="72"/>
    </row>
  </sheetData>
  <sheetProtection/>
  <printOptions/>
  <pageMargins left="0.7480314960629921" right="0.15748031496062992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Bjarni</dc:creator>
  <cp:keywords/>
  <dc:description/>
  <cp:lastModifiedBy>bjarni</cp:lastModifiedBy>
  <cp:lastPrinted>2010-01-25T16:58:08Z</cp:lastPrinted>
  <dcterms:created xsi:type="dcterms:W3CDTF">2005-02-06T21:53:16Z</dcterms:created>
  <dcterms:modified xsi:type="dcterms:W3CDTF">2010-01-25T16:58:29Z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