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tandi\Desktop\"/>
    </mc:Choice>
  </mc:AlternateContent>
  <bookViews>
    <workbookView xWindow="0" yWindow="0" windowWidth="2370" windowHeight="0" tabRatio="820" firstSheet="1" activeTab="1"/>
  </bookViews>
  <sheets>
    <sheet name="DATA" sheetId="1" state="veryHidden" r:id="rId1"/>
    <sheet name="Móts-tilkynning" sheetId="19" r:id="rId2"/>
    <sheet name="Skráning í Sveitakeppni" sheetId="12" state="hidden" r:id="rId3"/>
    <sheet name="Aldurs og þyngdarflokkar" sheetId="17" r:id="rId4"/>
    <sheet name="Skráning Sveitakeppni" sheetId="18" r:id="rId5"/>
    <sheet name="Starfsmenn" sheetId="16" r:id="rId6"/>
    <sheet name="Verðlaun" sheetId="13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5" hidden="1">Starfsmenn!$B$4:$N$29</definedName>
    <definedName name="Faedingarar" localSheetId="1">[1]DATA!$A$5:$A$78</definedName>
    <definedName name="Faedingarar" localSheetId="2">[2]DATA!$D$3:$D$77</definedName>
    <definedName name="Faedingarar" localSheetId="4">[2]DATA!$D$3:$D$77</definedName>
    <definedName name="Faedingarar">DATA!$A$6:$A$78</definedName>
    <definedName name="Felag" localSheetId="1">[1]DATA!$D$4:$D$14</definedName>
    <definedName name="Felag" localSheetId="2">[2]DATA!$G$3:$G$12</definedName>
    <definedName name="Felag" localSheetId="4">[2]DATA!$G$3:$G$12</definedName>
    <definedName name="Felag">DATA!$D$4:$D$14</definedName>
    <definedName name="flokkur" localSheetId="3">[3]DATA!#REF!</definedName>
    <definedName name="flokkur" localSheetId="1">[1]DATA!#REF!</definedName>
    <definedName name="flokkur" localSheetId="2">[2]DATA!#REF!</definedName>
    <definedName name="flokkur" localSheetId="4">[2]DATA!#REF!</definedName>
    <definedName name="flokkur" localSheetId="5">[4]DATA!#REF!</definedName>
    <definedName name="flokkur" localSheetId="6">[4]DATA!#REF!</definedName>
    <definedName name="flokkur">DATA!#REF!</definedName>
    <definedName name="Grada" localSheetId="1">[1]DATA!$C$4:$C$19</definedName>
    <definedName name="Grada" localSheetId="2">[2]DATA!$F$3:$F$18</definedName>
    <definedName name="Grada" localSheetId="4">[2]DATA!$F$3:$F$18</definedName>
    <definedName name="Grada">DATA!$C$4:$C$19</definedName>
    <definedName name="Kyn" localSheetId="1">[1]DATA!$B$4:$B$5</definedName>
    <definedName name="Kyn" localSheetId="2">[2]DATA!$E$3:$E$4</definedName>
    <definedName name="Kyn" localSheetId="4">[2]DATA!$E$3:$E$4</definedName>
    <definedName name="Kyn">DATA!$B$4:$B$5</definedName>
    <definedName name="Land">DATA!$E$4:$E$12</definedName>
    <definedName name="m" localSheetId="2">[5]DATA!$F$3:$F$18</definedName>
    <definedName name="m" localSheetId="4">[5]DATA!$F$3:$F$18</definedName>
    <definedName name="m" localSheetId="5">[5]DATA!$F$3:$F$18</definedName>
    <definedName name="m" localSheetId="6">[5]DATA!$F$3:$F$18</definedName>
    <definedName name="m">[6]DATA!$F$3:$F$18</definedName>
    <definedName name="Tyngdarflokkar" localSheetId="1">[1]DATA!$F$5:$F$158</definedName>
    <definedName name="Tyngdarflokkar" localSheetId="2">[2]DATA!$I$3:$I$130</definedName>
    <definedName name="Tyngdarflokkar" localSheetId="4">[2]DATA!$I$3:$I$130</definedName>
    <definedName name="Tyngdarflokkar">DATA!$F$5:$F$151</definedName>
    <definedName name="Tyngdarflokkur" localSheetId="3">[3]DATA!#REF!,[3]DATA!#REF!</definedName>
    <definedName name="Tyngdarflokkur" localSheetId="1">[1]DATA!#REF!,[1]DATA!#REF!</definedName>
    <definedName name="Tyngdarflokkur" localSheetId="2">[2]DATA!#REF!,[2]DATA!#REF!</definedName>
    <definedName name="Tyngdarflokkur" localSheetId="4">[2]DATA!#REF!,[2]DATA!#REF!</definedName>
    <definedName name="Tyngdarflokkur" localSheetId="5">[4]DATA!#REF!,[4]DATA!#REF!</definedName>
    <definedName name="Tyngdarflokkur" localSheetId="6">[4]DATA!#REF!,[4]DATA!#REF!</definedName>
    <definedName name="Tyngdarflokkur">DATA!#REF!,DATA!#REF!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16" l="1"/>
  <c r="A1" i="16"/>
  <c r="C1" i="18"/>
  <c r="C36" i="18" s="1"/>
  <c r="C1" i="17"/>
  <c r="C13" i="19" l="1"/>
  <c r="E13" i="19" l="1"/>
  <c r="E12" i="19"/>
  <c r="C12" i="19"/>
  <c r="E11" i="19"/>
  <c r="C11" i="19"/>
  <c r="C10" i="19"/>
  <c r="C38" i="17" l="1"/>
  <c r="C3" i="17" l="1"/>
  <c r="C11" i="17"/>
  <c r="C19" i="17"/>
  <c r="E30" i="17"/>
  <c r="E38" i="17"/>
  <c r="E3" i="17"/>
  <c r="E11" i="17"/>
  <c r="E19" i="17"/>
  <c r="C34" i="17"/>
  <c r="C42" i="17"/>
  <c r="C7" i="17"/>
  <c r="C15" i="17"/>
  <c r="C23" i="17"/>
  <c r="E34" i="17"/>
  <c r="E7" i="17"/>
  <c r="E15" i="17"/>
  <c r="C30" i="17"/>
  <c r="C1" i="12"/>
  <c r="C35" i="1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O29" i="16"/>
  <c r="M29" i="16"/>
  <c r="J29" i="16"/>
  <c r="N29" i="16" s="1"/>
  <c r="O28" i="16"/>
  <c r="M28" i="16"/>
  <c r="J28" i="16"/>
  <c r="O27" i="16"/>
  <c r="N27" i="16"/>
  <c r="M27" i="16"/>
  <c r="J27" i="16"/>
  <c r="O26" i="16"/>
  <c r="N26" i="16"/>
  <c r="M26" i="16"/>
  <c r="J26" i="16"/>
  <c r="O25" i="16"/>
  <c r="M25" i="16"/>
  <c r="J25" i="16"/>
  <c r="O24" i="16"/>
  <c r="M24" i="16"/>
  <c r="J24" i="16"/>
  <c r="N24" i="16" s="1"/>
  <c r="O23" i="16"/>
  <c r="M23" i="16"/>
  <c r="J23" i="16"/>
  <c r="N23" i="16" s="1"/>
  <c r="O22" i="16"/>
  <c r="M22" i="16"/>
  <c r="J22" i="16"/>
  <c r="N22" i="16" s="1"/>
  <c r="O21" i="16"/>
  <c r="M21" i="16"/>
  <c r="J21" i="16"/>
  <c r="N21" i="16" s="1"/>
  <c r="O20" i="16"/>
  <c r="M20" i="16"/>
  <c r="J20" i="16"/>
  <c r="N20" i="16" s="1"/>
  <c r="O19" i="16"/>
  <c r="M19" i="16"/>
  <c r="J19" i="16"/>
  <c r="O18" i="16"/>
  <c r="M18" i="16"/>
  <c r="N18" i="16" s="1"/>
  <c r="J18" i="16"/>
  <c r="O17" i="16"/>
  <c r="M17" i="16"/>
  <c r="J17" i="16"/>
  <c r="N17" i="16" s="1"/>
  <c r="O16" i="16"/>
  <c r="M16" i="16"/>
  <c r="J16" i="16"/>
  <c r="N16" i="16" s="1"/>
  <c r="O15" i="16"/>
  <c r="M15" i="16"/>
  <c r="J15" i="16"/>
  <c r="N15" i="16" s="1"/>
  <c r="O14" i="16"/>
  <c r="M14" i="16"/>
  <c r="J14" i="16"/>
  <c r="N14" i="16" s="1"/>
  <c r="O13" i="16"/>
  <c r="M13" i="16"/>
  <c r="J13" i="16"/>
  <c r="N13" i="16" s="1"/>
  <c r="O12" i="16"/>
  <c r="M12" i="16"/>
  <c r="J12" i="16"/>
  <c r="O11" i="16"/>
  <c r="M11" i="16"/>
  <c r="N11" i="16" s="1"/>
  <c r="J11" i="16"/>
  <c r="O10" i="16"/>
  <c r="M10" i="16"/>
  <c r="N10" i="16" s="1"/>
  <c r="J10" i="16"/>
  <c r="O9" i="16"/>
  <c r="M9" i="16"/>
  <c r="J9" i="16"/>
  <c r="O8" i="16"/>
  <c r="M8" i="16"/>
  <c r="J8" i="16"/>
  <c r="N8" i="16" s="1"/>
  <c r="O7" i="16"/>
  <c r="M7" i="16"/>
  <c r="J7" i="16"/>
  <c r="O6" i="16"/>
  <c r="M6" i="16"/>
  <c r="J6" i="16"/>
  <c r="N6" i="16" s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O5" i="16"/>
  <c r="M5" i="16"/>
  <c r="J5" i="16"/>
  <c r="N9" i="16" l="1"/>
  <c r="N7" i="16"/>
  <c r="N28" i="16"/>
  <c r="N12" i="16"/>
  <c r="N19" i="16"/>
  <c r="N25" i="16"/>
  <c r="M3" i="16"/>
  <c r="N5" i="16"/>
  <c r="J3" i="16"/>
  <c r="N3" i="16" l="1"/>
  <c r="F21" i="13"/>
  <c r="E19" i="13"/>
  <c r="F19" i="13"/>
  <c r="D19" i="13"/>
</calcChain>
</file>

<file path=xl/comments1.xml><?xml version="1.0" encoding="utf-8"?>
<comments xmlns="http://schemas.openxmlformats.org/spreadsheetml/2006/main">
  <authors>
    <author>Bjarni Friðriksson</author>
  </authors>
  <commentList>
    <comment ref="B25" authorId="0" shapeId="0">
      <text>
        <r>
          <rPr>
            <sz val="9"/>
            <color indexed="81"/>
            <rFont val="Tahoma"/>
            <family val="2"/>
          </rPr>
          <t xml:space="preserve">Úr mótareglum JSÍ
3. Þátttakendur
Íslenskir ríkisborgarar: Hafa keppnisrétt á öllum mótum.
Erlendir ríkisborgarar: Hafa keppnisrétt á öllum mótum nema á Íslandsmeistaramótum. Hafi þeir hins
vegar haft búsetu á Íslandi sl. 12 mánuði fyrir viðkomandi Íslandsmeistaramót og skráðir í þjóðskrá þá
mega þeir einnig keppa á því. Lágmarksgráða á Afmælismóti JSÍ (RIG) seniora er 2. kyu og á Íslandsmóti
og sveitakeppni seniora 3.kyu en 5. kyu á öllum öðrum mótum og í öllum aldursflokkum. Skilyrði fyrir
gjaldgengi þátttakanda í mótum á vegum JSÍ fyrir utan ofangreint er að hann æfi júdó hjá aðildarfélagi
innan JSÍ og sé þar virkur félagi.
</t>
        </r>
      </text>
    </comment>
  </commentList>
</comments>
</file>

<file path=xl/sharedStrings.xml><?xml version="1.0" encoding="utf-8"?>
<sst xmlns="http://schemas.openxmlformats.org/spreadsheetml/2006/main" count="606" uniqueCount="495">
  <si>
    <t>Fæðingarár</t>
  </si>
  <si>
    <t>Félag</t>
  </si>
  <si>
    <t>Land</t>
  </si>
  <si>
    <t>Gráða</t>
  </si>
  <si>
    <t>Kyn    M/K</t>
  </si>
  <si>
    <t>Kennitala</t>
  </si>
  <si>
    <t>ISL</t>
  </si>
  <si>
    <t>DEN</t>
  </si>
  <si>
    <t>NOR</t>
  </si>
  <si>
    <t>SWE</t>
  </si>
  <si>
    <t>FIN</t>
  </si>
  <si>
    <t>M</t>
  </si>
  <si>
    <t>K</t>
  </si>
  <si>
    <t>JDÁ</t>
  </si>
  <si>
    <t>JR</t>
  </si>
  <si>
    <t>Selfoss</t>
  </si>
  <si>
    <t>Njarðvík</t>
  </si>
  <si>
    <t>Þróttur</t>
  </si>
  <si>
    <t>Grindavík</t>
  </si>
  <si>
    <t>ÍR</t>
  </si>
  <si>
    <t>JG</t>
  </si>
  <si>
    <t>Pardus</t>
  </si>
  <si>
    <t>6. kyu</t>
  </si>
  <si>
    <t>5. kyu</t>
  </si>
  <si>
    <t>4. kyu</t>
  </si>
  <si>
    <t>3. kyu</t>
  </si>
  <si>
    <t>2. kyu</t>
  </si>
  <si>
    <t>1. kyu</t>
  </si>
  <si>
    <t>1. dan</t>
  </si>
  <si>
    <t>2. dan</t>
  </si>
  <si>
    <t>3. dan</t>
  </si>
  <si>
    <t>4. dan</t>
  </si>
  <si>
    <t>5. dan</t>
  </si>
  <si>
    <t>8. dan</t>
  </si>
  <si>
    <t>9. dan</t>
  </si>
  <si>
    <t>10. dan</t>
  </si>
  <si>
    <t>Þyngdarflokkar</t>
  </si>
  <si>
    <t>Þyngdarfl.</t>
  </si>
  <si>
    <t>POL</t>
  </si>
  <si>
    <t>RUS</t>
  </si>
  <si>
    <t>CZE</t>
  </si>
  <si>
    <t>Keppendur eru sjálfir ábyrgir fyrir sínum eigin tryggingum.</t>
  </si>
  <si>
    <t>Mótshaldari og/eða JSÍ ber ekki ábyrgð á meiðslum eða slysum er verða í keppni.</t>
  </si>
  <si>
    <t>2 mínútur</t>
  </si>
  <si>
    <t>Strákar/stelpur</t>
  </si>
  <si>
    <t>3 mínútur</t>
  </si>
  <si>
    <t>Drengir/stúlkur</t>
  </si>
  <si>
    <t>4 mínútur</t>
  </si>
  <si>
    <t>Piltar/stúlkur</t>
  </si>
  <si>
    <t>Karlar/konur</t>
  </si>
  <si>
    <t>Seniorar</t>
  </si>
  <si>
    <t>Reglur IJF/EJU og JSÍ</t>
  </si>
  <si>
    <t>til</t>
  </si>
  <si>
    <t>15-17 ára</t>
  </si>
  <si>
    <t xml:space="preserve">  fyrr</t>
  </si>
  <si>
    <t>og</t>
  </si>
  <si>
    <t>15 ára og eldri</t>
  </si>
  <si>
    <t>Fædd</t>
  </si>
  <si>
    <t>Aldursflokkar</t>
  </si>
  <si>
    <t>Dómari</t>
  </si>
  <si>
    <t>Sími</t>
  </si>
  <si>
    <t>Nafn</t>
  </si>
  <si>
    <t>Aldurs og þyngdarflokkaskipting</t>
  </si>
  <si>
    <t>Þyngdarflokkskipting í Sveitakeppni</t>
  </si>
  <si>
    <t xml:space="preserve">U13 er aldursflokkur barna 11-12 ára                          </t>
  </si>
  <si>
    <t>Eingöngu er keppt í opnum flokkum á Íslandsmóti og Afmælismóti JSÍ</t>
  </si>
  <si>
    <t>Fullorðnir er aldursfl. karla og kvenna 15 ára og eldri (Seniors)</t>
  </si>
  <si>
    <t>Fullorðnir aldursfl. karla og kvenna 15 ára og eldri (Seniors)</t>
  </si>
  <si>
    <t xml:space="preserve"> fyrr</t>
  </si>
  <si>
    <t>Mótsstaður</t>
  </si>
  <si>
    <t>GBR</t>
  </si>
  <si>
    <t>GER</t>
  </si>
  <si>
    <t>JPN</t>
  </si>
  <si>
    <t>EST</t>
  </si>
  <si>
    <t>AUT</t>
  </si>
  <si>
    <t>BEL</t>
  </si>
  <si>
    <t>BRA</t>
  </si>
  <si>
    <t>CUB</t>
  </si>
  <si>
    <t>FRA</t>
  </si>
  <si>
    <t>HUN</t>
  </si>
  <si>
    <t>ITA</t>
  </si>
  <si>
    <t>LTU</t>
  </si>
  <si>
    <t>LAT</t>
  </si>
  <si>
    <t>LUX</t>
  </si>
  <si>
    <t>LIE</t>
  </si>
  <si>
    <t>NED</t>
  </si>
  <si>
    <t>POR</t>
  </si>
  <si>
    <t>ROU</t>
  </si>
  <si>
    <t>SMR</t>
  </si>
  <si>
    <t>SRB</t>
  </si>
  <si>
    <t>USA</t>
  </si>
  <si>
    <t>AND</t>
  </si>
  <si>
    <t>BLR</t>
  </si>
  <si>
    <t>CAN</t>
  </si>
  <si>
    <t>CYP</t>
  </si>
  <si>
    <t>CHN</t>
  </si>
  <si>
    <t>ESP</t>
  </si>
  <si>
    <t>GEO</t>
  </si>
  <si>
    <t>IRL</t>
  </si>
  <si>
    <t>KOR</t>
  </si>
  <si>
    <t>MLT</t>
  </si>
  <si>
    <t>MNE</t>
  </si>
  <si>
    <t>MON</t>
  </si>
  <si>
    <t>Karlar +100</t>
  </si>
  <si>
    <t>Karlar Opinn</t>
  </si>
  <si>
    <t>Karlar -60</t>
  </si>
  <si>
    <t>Karlar -66</t>
  </si>
  <si>
    <t>Karlar -73</t>
  </si>
  <si>
    <t>Karlar -81</t>
  </si>
  <si>
    <t>Karlar -90</t>
  </si>
  <si>
    <t>Karlar -100</t>
  </si>
  <si>
    <t>Konur -48</t>
  </si>
  <si>
    <t>Konur -52</t>
  </si>
  <si>
    <t>Konur -57</t>
  </si>
  <si>
    <t>Konur -63</t>
  </si>
  <si>
    <t>Konur -70</t>
  </si>
  <si>
    <t>Konur -78</t>
  </si>
  <si>
    <t>Konur Opinn</t>
  </si>
  <si>
    <r>
      <t xml:space="preserve">Drengir =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-30 -34 -38 -42 -46 -50 -55 -60 -66 -73 -81 -90 +90 kg</t>
    </r>
  </si>
  <si>
    <t>U21 er aldursflokkur karla og kvenna 15-20 ára (Juniors)</t>
  </si>
  <si>
    <t xml:space="preserve">U18 er aldursflokkur karla og kvenna 15-17 ára (Cadets)    </t>
  </si>
  <si>
    <t xml:space="preserve">U15 er aldursflokkur barna 13-14 ára                      </t>
  </si>
  <si>
    <t xml:space="preserve">U18 aldursflokkur karla og kvenna 15-17 ára (Cadets)    </t>
  </si>
  <si>
    <t>U21 aldursflokkur karla og kvenna 15-20 ára (Juniors)</t>
  </si>
  <si>
    <t>Engjavegi 6, 104 Reykjavík</t>
  </si>
  <si>
    <t>www.jsi.is</t>
  </si>
  <si>
    <t>Mótið hefst kl.</t>
  </si>
  <si>
    <t xml:space="preserve">  Nánari uppl. að loknum skráningarfresti</t>
  </si>
  <si>
    <t>jsi@jsi.is</t>
  </si>
  <si>
    <t>Dr. U7 -21</t>
  </si>
  <si>
    <t>Dr. U7 -23</t>
  </si>
  <si>
    <t>Dr. U7 -25</t>
  </si>
  <si>
    <t>Dr. U7 -27</t>
  </si>
  <si>
    <t>Dr. U7 -30</t>
  </si>
  <si>
    <t>Dr. U7 -34</t>
  </si>
  <si>
    <t>Dr. U7 -38</t>
  </si>
  <si>
    <t>Dr. U7 -42</t>
  </si>
  <si>
    <t>Dr. U7 +42</t>
  </si>
  <si>
    <t>Dr. U8 -21</t>
  </si>
  <si>
    <t>Dr. U8 -34</t>
  </si>
  <si>
    <t>Dr. U9 -27</t>
  </si>
  <si>
    <t>Dr. U9 -25</t>
  </si>
  <si>
    <t>Dr. U8 -23</t>
  </si>
  <si>
    <t>Dr. U8 -25</t>
  </si>
  <si>
    <t>Dr. U8 -27</t>
  </si>
  <si>
    <t>Dr. U8 -38</t>
  </si>
  <si>
    <t>Dr. U8 -42</t>
  </si>
  <si>
    <t>Dr. U8 +42</t>
  </si>
  <si>
    <t>Dr. U9 -23</t>
  </si>
  <si>
    <t>Dr. U9 -30</t>
  </si>
  <si>
    <t>Dr. U9 -38</t>
  </si>
  <si>
    <t>Dr. U9 -42</t>
  </si>
  <si>
    <t>Dr. U9 -34</t>
  </si>
  <si>
    <t>Dr. U9 -46</t>
  </si>
  <si>
    <t>Dr. U9 +46</t>
  </si>
  <si>
    <t>Dr. U10 -23</t>
  </si>
  <si>
    <t>Dr. U10 -25</t>
  </si>
  <si>
    <t>Dr. U10 -27</t>
  </si>
  <si>
    <t>Dr. U10 -30</t>
  </si>
  <si>
    <t>Dr. U10 -34</t>
  </si>
  <si>
    <t>Dr. U10 -38</t>
  </si>
  <si>
    <t>Dr. U10 -42</t>
  </si>
  <si>
    <t>Dr. U10 -46</t>
  </si>
  <si>
    <t>Dr. U10 -50</t>
  </si>
  <si>
    <t>Dr. U10 +50</t>
  </si>
  <si>
    <t>Dr. U11 -25</t>
  </si>
  <si>
    <t>Dr. U11 -27</t>
  </si>
  <si>
    <t>Dr. U11 -30</t>
  </si>
  <si>
    <t>Dr. U11 -34</t>
  </si>
  <si>
    <t>Dr. U11 -38</t>
  </si>
  <si>
    <t>Dr. U11 -42</t>
  </si>
  <si>
    <t>Dr. U11 -46</t>
  </si>
  <si>
    <t>Dr. U11 -50</t>
  </si>
  <si>
    <t>Dr. U11 -55</t>
  </si>
  <si>
    <t>Dr. U11 +55</t>
  </si>
  <si>
    <t>Dr. U21 -55</t>
  </si>
  <si>
    <t>Dr. U21 -60</t>
  </si>
  <si>
    <t>Dr. U21 -66</t>
  </si>
  <si>
    <t>Dr. U21 -73</t>
  </si>
  <si>
    <t>Dr. U21 -81</t>
  </si>
  <si>
    <t>Dr. U21 -90</t>
  </si>
  <si>
    <t>Dr. U21 -100</t>
  </si>
  <si>
    <t>Dr. U21 +100</t>
  </si>
  <si>
    <t>St. U21 -44</t>
  </si>
  <si>
    <t>St. U21 -52</t>
  </si>
  <si>
    <t>St. U21 -48</t>
  </si>
  <si>
    <t>St. U21 -57</t>
  </si>
  <si>
    <t>St. U21 -63</t>
  </si>
  <si>
    <t>St. U21 -70</t>
  </si>
  <si>
    <t>St. U21 -78</t>
  </si>
  <si>
    <t>St. U21 +78</t>
  </si>
  <si>
    <t>St. U18 -40</t>
  </si>
  <si>
    <t>St. U18 -44</t>
  </si>
  <si>
    <t>St. U18 -48</t>
  </si>
  <si>
    <t>St. U18 -52</t>
  </si>
  <si>
    <t>St. U18 -57</t>
  </si>
  <si>
    <t>St. U18 -63</t>
  </si>
  <si>
    <t>St. U18 -70</t>
  </si>
  <si>
    <t>St. U18 +70</t>
  </si>
  <si>
    <t>St. U15 -32</t>
  </si>
  <si>
    <t>St. U15 -36</t>
  </si>
  <si>
    <t>St. U15 -40</t>
  </si>
  <si>
    <t>St. U15 -44</t>
  </si>
  <si>
    <t>St. U15 -48</t>
  </si>
  <si>
    <t>St. U15 -52</t>
  </si>
  <si>
    <t>St. U15 -57</t>
  </si>
  <si>
    <t>St. U15 -63</t>
  </si>
  <si>
    <t>St. U15 -70</t>
  </si>
  <si>
    <t>St. U15 +70</t>
  </si>
  <si>
    <t>St. U13 -32</t>
  </si>
  <si>
    <t>St. U13 -36</t>
  </si>
  <si>
    <t>St. U13 -40</t>
  </si>
  <si>
    <t>St. U13 -44</t>
  </si>
  <si>
    <t>St. U13 -48</t>
  </si>
  <si>
    <t>St. U13 -52</t>
  </si>
  <si>
    <t>St. U13 -57</t>
  </si>
  <si>
    <t>St. U13 -63</t>
  </si>
  <si>
    <t>St. U13 -70</t>
  </si>
  <si>
    <t>St. U13 +70</t>
  </si>
  <si>
    <t>Dr. U18 -50</t>
  </si>
  <si>
    <t>Dr. U18 -55</t>
  </si>
  <si>
    <t>Dr. U18 -60</t>
  </si>
  <si>
    <t>Dr. U18 -66</t>
  </si>
  <si>
    <t>Dr. U18 -73</t>
  </si>
  <si>
    <t>Dr. U18 -81</t>
  </si>
  <si>
    <t>Dr. U18 -90</t>
  </si>
  <si>
    <t>Dr. U18 +90</t>
  </si>
  <si>
    <t>Dr. U15 -34</t>
  </si>
  <si>
    <t>Dr. U15 -38</t>
  </si>
  <si>
    <t>Dr. U15 -42</t>
  </si>
  <si>
    <t>Dr. U15 -46</t>
  </si>
  <si>
    <t>Dr. U15 -50</t>
  </si>
  <si>
    <t>Dr. U15 -60</t>
  </si>
  <si>
    <t>Dr. U15 -66</t>
  </si>
  <si>
    <t>Dr. U15 -73</t>
  </si>
  <si>
    <t>Dr. U15 -81</t>
  </si>
  <si>
    <t>Dr. U15 -90</t>
  </si>
  <si>
    <t>Dr. U15 +90</t>
  </si>
  <si>
    <t>Dr. U13 -30</t>
  </si>
  <si>
    <t>Dr. U13 -34</t>
  </si>
  <si>
    <t>Dr. U13 -38</t>
  </si>
  <si>
    <t>Dr. U13 -46</t>
  </si>
  <si>
    <t>Dr. U13 -50</t>
  </si>
  <si>
    <t>Dr. U13 -60</t>
  </si>
  <si>
    <t>Dr. U13 -66</t>
  </si>
  <si>
    <t>Dr. U13 -73</t>
  </si>
  <si>
    <t>Dr. U13 -90</t>
  </si>
  <si>
    <t>Dr. U13 +90</t>
  </si>
  <si>
    <t>Dr. U8 -30</t>
  </si>
  <si>
    <t>St. U7 -21</t>
  </si>
  <si>
    <t>St. U7 -23</t>
  </si>
  <si>
    <t>St. U7 -25</t>
  </si>
  <si>
    <t>St. U7 -28</t>
  </si>
  <si>
    <t>St. U7 -32</t>
  </si>
  <si>
    <t>St. U7 -36</t>
  </si>
  <si>
    <t>St. U7 -40</t>
  </si>
  <si>
    <t>St. U7 -44</t>
  </si>
  <si>
    <t>St. U7 +44</t>
  </si>
  <si>
    <t>St. U8 -21</t>
  </si>
  <si>
    <t>St. U8 -23</t>
  </si>
  <si>
    <t>St. U8 -25</t>
  </si>
  <si>
    <t>St. U8 -28</t>
  </si>
  <si>
    <t>St. U8 -32</t>
  </si>
  <si>
    <t>St. U8 -36</t>
  </si>
  <si>
    <t>St. U8 -40</t>
  </si>
  <si>
    <t>St. U8 -44</t>
  </si>
  <si>
    <t>St. U8 +44</t>
  </si>
  <si>
    <t>St. U9 -23</t>
  </si>
  <si>
    <t>St. U9 +48</t>
  </si>
  <si>
    <t>St. U9 -25</t>
  </si>
  <si>
    <t>St. U9 -28</t>
  </si>
  <si>
    <t>St. U9 -32</t>
  </si>
  <si>
    <t>St. U9 -36</t>
  </si>
  <si>
    <t>St. U9 -40</t>
  </si>
  <si>
    <t>St. U9 -44</t>
  </si>
  <si>
    <t>St. U9 -48</t>
  </si>
  <si>
    <t>St. U10 -23</t>
  </si>
  <si>
    <t>St. U10 -25</t>
  </si>
  <si>
    <t>St. U10 -28</t>
  </si>
  <si>
    <t>St. U10 -32</t>
  </si>
  <si>
    <t>St. U10 -36</t>
  </si>
  <si>
    <t>St. U10 -40</t>
  </si>
  <si>
    <t>St. U10 -44</t>
  </si>
  <si>
    <t>St. U10 -48</t>
  </si>
  <si>
    <t>St. U10 -52</t>
  </si>
  <si>
    <t>St. U10 +52</t>
  </si>
  <si>
    <t>St. U11 -25</t>
  </si>
  <si>
    <t>St. U11 -28</t>
  </si>
  <si>
    <t>St. U11 -32</t>
  </si>
  <si>
    <t>St. U11 -36</t>
  </si>
  <si>
    <t>St. U11 -40</t>
  </si>
  <si>
    <t>St. U11 -44</t>
  </si>
  <si>
    <t>St. U11 -48</t>
  </si>
  <si>
    <t>St. U11 -52</t>
  </si>
  <si>
    <t>St. U11 -57</t>
  </si>
  <si>
    <t>St. U11 +57</t>
  </si>
  <si>
    <t>SLO</t>
  </si>
  <si>
    <t>Konur +78</t>
  </si>
  <si>
    <t>Dr. U15 -55</t>
  </si>
  <si>
    <t>Dr. U13 -42</t>
  </si>
  <si>
    <t>Dr. U13 -55</t>
  </si>
  <si>
    <t>Dr. U13 -81</t>
  </si>
  <si>
    <t>6. dan</t>
  </si>
  <si>
    <t>7. dan</t>
  </si>
  <si>
    <t>Fyrir miðnætti, engin skráning eftir það</t>
  </si>
  <si>
    <t xml:space="preserve">jsi@jsi.is </t>
  </si>
  <si>
    <t>Tindastóll</t>
  </si>
  <si>
    <t>Keppnisgjald</t>
  </si>
  <si>
    <t>Lokaskráning</t>
  </si>
  <si>
    <t>FAR</t>
  </si>
  <si>
    <t xml:space="preserve">U13 &amp; U15 aldursflokkur barna 11-14 ára                      </t>
  </si>
  <si>
    <t>M-66</t>
  </si>
  <si>
    <t>M-73</t>
  </si>
  <si>
    <t>M-81</t>
  </si>
  <si>
    <t>M-90</t>
  </si>
  <si>
    <t>P-60</t>
  </si>
  <si>
    <t>P-66</t>
  </si>
  <si>
    <t>P-73</t>
  </si>
  <si>
    <t>P-81</t>
  </si>
  <si>
    <t>P+ 81</t>
  </si>
  <si>
    <t>UD-55</t>
  </si>
  <si>
    <t>UD-60</t>
  </si>
  <si>
    <t>UD-66</t>
  </si>
  <si>
    <t>UD-73</t>
  </si>
  <si>
    <t>UD+73</t>
  </si>
  <si>
    <t>BD-38</t>
  </si>
  <si>
    <t>BD-46</t>
  </si>
  <si>
    <t>K-52</t>
  </si>
  <si>
    <t>K-57</t>
  </si>
  <si>
    <t>K-63</t>
  </si>
  <si>
    <t>K-70</t>
  </si>
  <si>
    <t>K+70</t>
  </si>
  <si>
    <t>S-48</t>
  </si>
  <si>
    <t>S-52</t>
  </si>
  <si>
    <t>S-57</t>
  </si>
  <si>
    <t>S-63</t>
  </si>
  <si>
    <t>S+63</t>
  </si>
  <si>
    <t>US-44</t>
  </si>
  <si>
    <t>US-48</t>
  </si>
  <si>
    <t>US-52</t>
  </si>
  <si>
    <t>US-57</t>
  </si>
  <si>
    <t>US+57</t>
  </si>
  <si>
    <t>BS-40</t>
  </si>
  <si>
    <t>BD-50</t>
  </si>
  <si>
    <t>BD-55</t>
  </si>
  <si>
    <t>BD+55</t>
  </si>
  <si>
    <t>BS-48</t>
  </si>
  <si>
    <t>BS-52</t>
  </si>
  <si>
    <t>BS-57</t>
  </si>
  <si>
    <t>BS+57</t>
  </si>
  <si>
    <t>Íslandsmót sveitakeppni</t>
  </si>
  <si>
    <r>
      <rPr>
        <b/>
        <sz val="11"/>
        <rFont val="Times New Roman"/>
        <family val="1"/>
      </rPr>
      <t>U21</t>
    </r>
    <r>
      <rPr>
        <sz val="11"/>
        <rFont val="Times New Roman"/>
        <family val="1"/>
      </rPr>
      <t>/15-19 ára</t>
    </r>
  </si>
  <si>
    <r>
      <rPr>
        <b/>
        <sz val="11"/>
        <rFont val="Times New Roman"/>
        <family val="1"/>
      </rPr>
      <t>U18</t>
    </r>
    <r>
      <rPr>
        <sz val="11"/>
        <rFont val="Times New Roman"/>
        <family val="1"/>
      </rPr>
      <t>/15-16 ára</t>
    </r>
  </si>
  <si>
    <r>
      <rPr>
        <b/>
        <sz val="11"/>
        <rFont val="Times New Roman"/>
        <family val="1"/>
      </rPr>
      <t>U15</t>
    </r>
    <r>
      <rPr>
        <sz val="11"/>
        <rFont val="Times New Roman"/>
        <family val="1"/>
      </rPr>
      <t>/11-14 ára</t>
    </r>
  </si>
  <si>
    <t>Jón Jónsson / Pétur Pétursson</t>
  </si>
  <si>
    <t>(Félag) td Selfoss A</t>
  </si>
  <si>
    <t>Selfoss B</t>
  </si>
  <si>
    <t>Siggi / Gunnar</t>
  </si>
  <si>
    <t>Þórður / Jón</t>
  </si>
  <si>
    <t>Adam</t>
  </si>
  <si>
    <t>Jónas</t>
  </si>
  <si>
    <t>nafn</t>
  </si>
  <si>
    <t>nafn / nafn</t>
  </si>
  <si>
    <t>Uppsetning</t>
  </si>
  <si>
    <t>Mótsdagur</t>
  </si>
  <si>
    <t>Verkefni</t>
  </si>
  <si>
    <t>Frá</t>
  </si>
  <si>
    <t>Til</t>
  </si>
  <si>
    <t>Total</t>
  </si>
  <si>
    <t>Alls klst.</t>
  </si>
  <si>
    <t>Mótsstjórn</t>
  </si>
  <si>
    <t>Tölvubúnaður</t>
  </si>
  <si>
    <t>Ýmislegt</t>
  </si>
  <si>
    <t>M+90</t>
  </si>
  <si>
    <t>Karlar</t>
  </si>
  <si>
    <t>Konur</t>
  </si>
  <si>
    <t xml:space="preserve">4 mínútur </t>
  </si>
  <si>
    <t>Fyrir miðnætti lokaskráningardags</t>
  </si>
  <si>
    <t>Dagur</t>
  </si>
  <si>
    <t>Vigtun</t>
  </si>
  <si>
    <t>Þátttakendur</t>
  </si>
  <si>
    <t>Keppnisreglur</t>
  </si>
  <si>
    <t>Keppnistími</t>
  </si>
  <si>
    <t>Meiðsli og slys</t>
  </si>
  <si>
    <t>Nánari uppl.</t>
  </si>
  <si>
    <t>Keppni</t>
  </si>
  <si>
    <t>Karla/Kvenna</t>
  </si>
  <si>
    <t>fyrr</t>
  </si>
  <si>
    <t>Tillaga að þyngdarfl. 6-10 ára barna en ekki er keppt í þessum aldursfl. á vegum JSÍ</t>
  </si>
  <si>
    <t xml:space="preserve">Keppnisgjald greiðist samhliða skráningu  á reikning </t>
  </si>
  <si>
    <t>0323-26-202   kt. 450274-0709</t>
  </si>
  <si>
    <t>Senda greiðslustaðfestingu á netfangið</t>
  </si>
  <si>
    <t>Gull</t>
  </si>
  <si>
    <t>Silfur</t>
  </si>
  <si>
    <t>Brons</t>
  </si>
  <si>
    <t>-57 kg</t>
  </si>
  <si>
    <t>-63 kg</t>
  </si>
  <si>
    <t>-70 kg</t>
  </si>
  <si>
    <t>-60 kg</t>
  </si>
  <si>
    <t>-66 kg</t>
  </si>
  <si>
    <t>-73 kg</t>
  </si>
  <si>
    <t>-81 kg</t>
  </si>
  <si>
    <t>-90 kg</t>
  </si>
  <si>
    <t>-100 kg</t>
  </si>
  <si>
    <t>+100 kg</t>
  </si>
  <si>
    <t>Karlar Opinn flokkur</t>
  </si>
  <si>
    <t>Konur Opinn flokkur</t>
  </si>
  <si>
    <t>Daginn,</t>
  </si>
  <si>
    <t>Vantar þetta fyrir föstudaginn 28. apríl 2017</t>
  </si>
  <si>
    <t>Þetta eru sérslegnu peningarnir</t>
  </si>
  <si>
    <t>Íslandsmót 2017</t>
  </si>
  <si>
    <t>Í stjórn JSÍ</t>
  </si>
  <si>
    <t>Þjálfari</t>
  </si>
  <si>
    <t xml:space="preserve">U9/U10/U11 eru aldursflokkar barna 8-10 ára                          </t>
  </si>
  <si>
    <t>Neðangreindir aðilar skrá sig til starfa</t>
  </si>
  <si>
    <t>Klukka/stigatafla</t>
  </si>
  <si>
    <t>Dæmi ef tvær sveitir og fleiri en einn í þyngdarflokki.  (mest 2 sveitir pr klúbb)</t>
  </si>
  <si>
    <t>Gult er ekki notað</t>
  </si>
  <si>
    <t>Karlar 15-20 ára</t>
  </si>
  <si>
    <t>Konur 15-20 ára</t>
  </si>
  <si>
    <t>Karlar 15-17 ára</t>
  </si>
  <si>
    <t>Konur 15-17 ára</t>
  </si>
  <si>
    <t>Drengir 13-14 ára</t>
  </si>
  <si>
    <t>Stúlkur 13-14 ára</t>
  </si>
  <si>
    <t>Drengir 11-12 ára</t>
  </si>
  <si>
    <t>Stúlkur 11-12 ára</t>
  </si>
  <si>
    <t>Drengir 10 ára</t>
  </si>
  <si>
    <t>Stúlkur 10 ára</t>
  </si>
  <si>
    <t>Drengir 9 ára</t>
  </si>
  <si>
    <t>Stúlkur 9 ára</t>
  </si>
  <si>
    <t>Drengir 8 ára</t>
  </si>
  <si>
    <t>Stúlkur 8 ára</t>
  </si>
  <si>
    <t>Konur 15 ára +</t>
  </si>
  <si>
    <t>Karlar 15 ára +</t>
  </si>
  <si>
    <t>KA</t>
  </si>
  <si>
    <t>Blár og hvítur búningur eða bara hvítur</t>
  </si>
  <si>
    <t>Ekki bara blár búningur</t>
  </si>
  <si>
    <t>Allar þjóðir, sjá þó nánar 3. gr. mótareglna JSÍ</t>
  </si>
  <si>
    <t>Skráningarkerfi JSÍ</t>
  </si>
  <si>
    <t>Júdosamband Íslands</t>
  </si>
  <si>
    <r>
      <t xml:space="preserve">Drengir =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-22 -26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>30 -34 -38 -42 -46 -50 -55 -60 -66 -73 -81 -90 +90 kg</t>
    </r>
  </si>
  <si>
    <t>Stúlkur =   -20 -24 -28 -32 -36 -40 -44 -48 -52 -57 -63 -70 +70 kg</t>
  </si>
  <si>
    <r>
      <t xml:space="preserve">Stúlkur =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-28 -32 -36 -40 -44 -48 -52 -57 -63 -70 +70 kg</t>
    </r>
  </si>
  <si>
    <t>Drengir =  -30 -34 -38 -42 -46 -50 -55 -60 -66 -73 -81 -90 +90 kg</t>
  </si>
  <si>
    <t>Stúlkur  =  -28 -32 -36 -40 -44 -48 -52 -57 -63 -70 +70 kg</t>
  </si>
  <si>
    <t>Karlar =  -50 -55 -60 -66 -73 -81 -90 +90 kg</t>
  </si>
  <si>
    <t>Konur =  -40 -44 -48 -52 -57 -63 -70 +70 kg</t>
  </si>
  <si>
    <t>Karlar = -60 -66 -73 -81 -90 -100 +100 kg</t>
  </si>
  <si>
    <t>Konur = -48 -52 -57 -63 -70 -78 +78 kg</t>
  </si>
  <si>
    <t>Karlar = -60 -66 -73 -81 -90 -100 +100 kg &amp; Opinn flokkur</t>
  </si>
  <si>
    <t>Konur = -48 -52 -57 -63 -70 -78 +78 kg &amp; Opinn flokkur</t>
  </si>
  <si>
    <t>Drengir -38 -46 -50 -55 +55 kg</t>
  </si>
  <si>
    <t>Stúlkur  -40 -48 -52 -57 +57 kg</t>
  </si>
  <si>
    <t>Karlar -60 -66 -73 -81+81 kg</t>
  </si>
  <si>
    <t>Konur -48 -52 -57 -63 +63 kg</t>
  </si>
  <si>
    <t>Karlar -66 -73 -81 -90 +90 kg</t>
  </si>
  <si>
    <t>Konur -52 -57 -63 -70 +70 kg</t>
  </si>
  <si>
    <r>
      <rPr>
        <b/>
        <sz val="11"/>
        <rFont val="Times New Roman"/>
        <family val="1"/>
      </rPr>
      <t>U21</t>
    </r>
    <r>
      <rPr>
        <sz val="11"/>
        <rFont val="Times New Roman"/>
        <family val="1"/>
      </rPr>
      <t>/15-20 ára</t>
    </r>
  </si>
  <si>
    <r>
      <rPr>
        <b/>
        <sz val="11"/>
        <rFont val="Times New Roman"/>
        <family val="1"/>
      </rPr>
      <t>U18</t>
    </r>
    <r>
      <rPr>
        <sz val="11"/>
        <rFont val="Times New Roman"/>
        <family val="1"/>
      </rPr>
      <t>/15-17 ára</t>
    </r>
  </si>
  <si>
    <t>Sveitakeppni JSÍ</t>
  </si>
  <si>
    <t>Laugardaginn</t>
  </si>
  <si>
    <t>Liðakeppni</t>
  </si>
  <si>
    <t xml:space="preserve">15-20 ára </t>
  </si>
  <si>
    <t>Blár og hvítur búningur er skilyrði</t>
  </si>
  <si>
    <t>Ekki bara blár eða hvítur búningur</t>
  </si>
  <si>
    <t>Þátttökuskráning sendist á</t>
  </si>
  <si>
    <t>Mánudagurinn</t>
  </si>
  <si>
    <t>Fjöldi sveita</t>
  </si>
  <si>
    <t>Hvert félag má senda mest tvö karla og tvö kvennalið og lágmarksfjöldi í sveit er fjórir</t>
  </si>
  <si>
    <t>UD-81</t>
  </si>
  <si>
    <t>UD+81</t>
  </si>
  <si>
    <t>US-63</t>
  </si>
  <si>
    <t>US+63</t>
  </si>
  <si>
    <t>16. nóv. 2019</t>
  </si>
  <si>
    <t>U15/U18/U21 og Seniorar</t>
  </si>
  <si>
    <t xml:space="preserve">11-14 ára </t>
  </si>
  <si>
    <t>11:00 og mótslok áætluð um kl. 16:00</t>
  </si>
  <si>
    <t>Laugardalshöllin</t>
  </si>
  <si>
    <t>Hjá JR föstudaginn 15. nóv. frá kl. 18-19</t>
  </si>
  <si>
    <t>Seniorar er lágmarksgráða 3. kyu grænt belti</t>
  </si>
  <si>
    <t>U15/U18U21 er lágmarksgráða 5. kyu gult belti</t>
  </si>
  <si>
    <t>Júdobúningar Seniora</t>
  </si>
  <si>
    <t>Lágmarksgráða</t>
  </si>
  <si>
    <t>Júdobúningar      Yngri</t>
  </si>
  <si>
    <t>U15</t>
  </si>
  <si>
    <t>U18</t>
  </si>
  <si>
    <t>U21</t>
  </si>
  <si>
    <t>Í U15 er bannað að nota Shime-waza, Kansetsu-waza.</t>
  </si>
  <si>
    <t>Ath. nota þyngsta flokkinn í skráningarkerfinu í öllum aldursflokkum ef fyrir þyngsta flokkinn í sveitakeppninni.</t>
  </si>
  <si>
    <t>T.d. seniorar og U21 karla, +90 kg þá notist +100 kg og konur í +70 kg notist +78 kg og U15 og U18 notist +90 og +70 kg</t>
  </si>
  <si>
    <t>Seniorar, 10.000 fyrir hverja sveit og keppnisgjald U21, U18, U15 er 5.000 fyrir hverja sveit</t>
  </si>
  <si>
    <t>Þormóður Árni Jónsson</t>
  </si>
  <si>
    <t>Börn/táningar U15</t>
  </si>
  <si>
    <t>Cadets   U18</t>
  </si>
  <si>
    <t>Juniora   U21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</si>
</sst>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&quot;kr.&quot;;[Red]\-#,##0\ &quot;kr.&quot;"/>
    <numFmt numFmtId="165" formatCode="[$-40F]d/\ mmmm\ yyyy;@"/>
    <numFmt numFmtId="166" formatCode="d/\ m/\ yyyy/;@"/>
    <numFmt numFmtId="167" formatCode="d/m/yyyy;@"/>
    <numFmt numFmtId="168" formatCode="[$-40F]General"/>
    <numFmt numFmtId="169" formatCode="hh:mm;@"/>
    <numFmt numFmtId="170" formatCode="[h]:mm;@"/>
  </numFmts>
  <fonts count="3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rgb="FF000000"/>
      <name val="Calibri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20"/>
      <name val="Times New Roman"/>
      <family val="1"/>
    </font>
    <font>
      <sz val="11"/>
      <color indexed="12"/>
      <name val="Times New Roman"/>
      <family val="1"/>
    </font>
    <font>
      <sz val="11"/>
      <color theme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4"/>
      <color theme="0"/>
      <name val="Times New Roman"/>
      <family val="1"/>
    </font>
    <font>
      <strike/>
      <sz val="11"/>
      <name val="Times New Roman"/>
      <family val="1"/>
    </font>
    <font>
      <u/>
      <sz val="11"/>
      <color theme="10"/>
      <name val="Times New Roman"/>
      <family val="1"/>
    </font>
    <font>
      <b/>
      <sz val="14"/>
      <name val="Times New Roman"/>
      <family val="1"/>
    </font>
    <font>
      <sz val="9"/>
      <color indexed="81"/>
      <name val="Tahoma"/>
      <family val="2"/>
    </font>
    <font>
      <sz val="10"/>
      <color theme="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3" fillId="0" borderId="0"/>
    <xf numFmtId="168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69">
    <xf numFmtId="0" fontId="0" fillId="0" borderId="0" xfId="0"/>
    <xf numFmtId="0" fontId="5" fillId="0" borderId="0" xfId="10" applyFont="1" applyAlignment="1" applyProtection="1">
      <alignment horizontal="center"/>
      <protection hidden="1"/>
    </xf>
    <xf numFmtId="0" fontId="5" fillId="0" borderId="0" xfId="10" applyFont="1" applyProtection="1">
      <protection hidden="1"/>
    </xf>
    <xf numFmtId="0" fontId="5" fillId="0" borderId="4" xfId="10" applyFont="1" applyBorder="1" applyProtection="1">
      <protection hidden="1"/>
    </xf>
    <xf numFmtId="0" fontId="5" fillId="0" borderId="4" xfId="10" applyFont="1" applyBorder="1" applyAlignment="1" applyProtection="1">
      <alignment horizontal="center"/>
      <protection hidden="1"/>
    </xf>
    <xf numFmtId="0" fontId="7" fillId="0" borderId="0" xfId="10" applyFont="1" applyProtection="1">
      <protection hidden="1"/>
    </xf>
    <xf numFmtId="0" fontId="7" fillId="0" borderId="4" xfId="10" applyFont="1" applyBorder="1" applyProtection="1">
      <protection hidden="1"/>
    </xf>
    <xf numFmtId="0" fontId="7" fillId="0" borderId="0" xfId="10" applyFont="1" applyAlignment="1" applyProtection="1">
      <alignment horizontal="center"/>
      <protection hidden="1"/>
    </xf>
    <xf numFmtId="0" fontId="9" fillId="0" borderId="0" xfId="10" applyFont="1" applyAlignment="1" applyProtection="1">
      <alignment horizontal="left"/>
      <protection hidden="1"/>
    </xf>
    <xf numFmtId="0" fontId="11" fillId="3" borderId="0" xfId="10" applyFont="1" applyFill="1" applyProtection="1">
      <protection hidden="1"/>
    </xf>
    <xf numFmtId="0" fontId="5" fillId="0" borderId="0" xfId="10" applyFont="1" applyAlignment="1" applyProtection="1">
      <alignment horizontal="left"/>
      <protection hidden="1"/>
    </xf>
    <xf numFmtId="0" fontId="7" fillId="3" borderId="0" xfId="10" applyFont="1" applyFill="1" applyAlignment="1" applyProtection="1">
      <alignment horizontal="left"/>
      <protection hidden="1"/>
    </xf>
    <xf numFmtId="0" fontId="5" fillId="3" borderId="4" xfId="10" applyFont="1" applyFill="1" applyBorder="1" applyAlignment="1" applyProtection="1">
      <alignment horizontal="center"/>
      <protection hidden="1"/>
    </xf>
    <xf numFmtId="0" fontId="7" fillId="3" borderId="4" xfId="10" applyFont="1" applyFill="1" applyBorder="1" applyAlignment="1" applyProtection="1">
      <alignment horizontal="center"/>
      <protection hidden="1"/>
    </xf>
    <xf numFmtId="0" fontId="5" fillId="3" borderId="0" xfId="10" applyFont="1" applyFill="1" applyAlignment="1" applyProtection="1">
      <alignment horizontal="center"/>
      <protection hidden="1"/>
    </xf>
    <xf numFmtId="0" fontId="5" fillId="0" borderId="4" xfId="10" applyFont="1" applyBorder="1" applyAlignment="1" applyProtection="1">
      <alignment horizontal="left"/>
      <protection hidden="1"/>
    </xf>
    <xf numFmtId="0" fontId="9" fillId="0" borderId="0" xfId="10" applyFont="1" applyProtection="1">
      <protection hidden="1"/>
    </xf>
    <xf numFmtId="0" fontId="9" fillId="0" borderId="0" xfId="10" applyFont="1" applyAlignment="1" applyProtection="1">
      <alignment horizontal="center"/>
      <protection hidden="1"/>
    </xf>
    <xf numFmtId="0" fontId="10" fillId="0" borderId="0" xfId="10" applyFont="1" applyProtection="1">
      <protection hidden="1"/>
    </xf>
    <xf numFmtId="0" fontId="7" fillId="3" borderId="0" xfId="10" applyFont="1" applyFill="1" applyAlignment="1" applyProtection="1">
      <alignment horizontal="right"/>
      <protection hidden="1"/>
    </xf>
    <xf numFmtId="0" fontId="7" fillId="0" borderId="0" xfId="10" applyFont="1" applyAlignment="1" applyProtection="1">
      <alignment horizontal="left"/>
      <protection hidden="1"/>
    </xf>
    <xf numFmtId="0" fontId="7" fillId="6" borderId="3" xfId="10" applyFont="1" applyFill="1" applyBorder="1" applyAlignment="1" applyProtection="1">
      <alignment horizontal="center"/>
      <protection hidden="1"/>
    </xf>
    <xf numFmtId="0" fontId="10" fillId="6" borderId="3" xfId="10" applyFont="1" applyFill="1" applyBorder="1" applyAlignment="1" applyProtection="1">
      <alignment horizontal="center"/>
      <protection hidden="1"/>
    </xf>
    <xf numFmtId="0" fontId="11" fillId="6" borderId="3" xfId="10" applyFont="1" applyFill="1" applyBorder="1" applyProtection="1">
      <protection hidden="1"/>
    </xf>
    <xf numFmtId="0" fontId="7" fillId="6" borderId="3" xfId="10" applyFont="1" applyFill="1" applyBorder="1" applyProtection="1">
      <protection hidden="1"/>
    </xf>
    <xf numFmtId="0" fontId="11" fillId="5" borderId="3" xfId="10" applyFont="1" applyFill="1" applyBorder="1" applyProtection="1">
      <protection hidden="1"/>
    </xf>
    <xf numFmtId="0" fontId="7" fillId="5" borderId="3" xfId="10" applyFont="1" applyFill="1" applyBorder="1" applyAlignment="1" applyProtection="1">
      <alignment horizontal="center"/>
      <protection hidden="1"/>
    </xf>
    <xf numFmtId="0" fontId="7" fillId="5" borderId="3" xfId="10" applyFont="1" applyFill="1" applyBorder="1" applyProtection="1">
      <protection hidden="1"/>
    </xf>
    <xf numFmtId="0" fontId="5" fillId="3" borderId="0" xfId="10" applyFont="1" applyFill="1" applyAlignment="1" applyProtection="1">
      <alignment horizontal="left"/>
      <protection hidden="1"/>
    </xf>
    <xf numFmtId="0" fontId="7" fillId="3" borderId="0" xfId="10" applyFont="1" applyFill="1" applyProtection="1">
      <protection hidden="1"/>
    </xf>
    <xf numFmtId="0" fontId="12" fillId="11" borderId="8" xfId="12" applyFont="1" applyFill="1" applyBorder="1" applyProtection="1">
      <protection hidden="1"/>
    </xf>
    <xf numFmtId="0" fontId="12" fillId="11" borderId="2" xfId="12" applyFont="1" applyFill="1" applyBorder="1" applyProtection="1">
      <protection hidden="1"/>
    </xf>
    <xf numFmtId="0" fontId="12" fillId="11" borderId="7" xfId="12" applyFont="1" applyFill="1" applyBorder="1" applyAlignment="1" applyProtection="1">
      <alignment horizontal="center"/>
      <protection hidden="1"/>
    </xf>
    <xf numFmtId="0" fontId="5" fillId="0" borderId="0" xfId="12" applyFont="1" applyProtection="1">
      <protection hidden="1"/>
    </xf>
    <xf numFmtId="0" fontId="7" fillId="0" borderId="10" xfId="12" applyFont="1" applyBorder="1" applyAlignment="1" applyProtection="1">
      <alignment horizontal="center"/>
      <protection hidden="1"/>
    </xf>
    <xf numFmtId="0" fontId="5" fillId="0" borderId="1" xfId="12" applyFont="1" applyBorder="1" applyAlignment="1" applyProtection="1">
      <alignment horizontal="center"/>
      <protection hidden="1"/>
    </xf>
    <xf numFmtId="0" fontId="5" fillId="12" borderId="9" xfId="12" applyFont="1" applyFill="1" applyBorder="1" applyAlignment="1" applyProtection="1">
      <alignment horizontal="center" wrapText="1"/>
      <protection hidden="1"/>
    </xf>
    <xf numFmtId="0" fontId="6" fillId="0" borderId="1" xfId="10" applyFont="1" applyBorder="1" applyAlignment="1" applyProtection="1">
      <alignment wrapText="1"/>
      <protection hidden="1"/>
    </xf>
    <xf numFmtId="49" fontId="5" fillId="0" borderId="11" xfId="12" applyNumberFormat="1" applyFont="1" applyBorder="1" applyAlignment="1" applyProtection="1">
      <alignment horizontal="center"/>
      <protection hidden="1"/>
    </xf>
    <xf numFmtId="0" fontId="6" fillId="0" borderId="11" xfId="10" applyFont="1" applyBorder="1" applyAlignment="1" applyProtection="1">
      <alignment wrapText="1"/>
      <protection hidden="1"/>
    </xf>
    <xf numFmtId="49" fontId="5" fillId="0" borderId="1" xfId="12" applyNumberFormat="1" applyFont="1" applyBorder="1" applyAlignment="1" applyProtection="1">
      <alignment horizontal="center"/>
      <protection hidden="1"/>
    </xf>
    <xf numFmtId="0" fontId="12" fillId="14" borderId="8" xfId="12" applyFont="1" applyFill="1" applyBorder="1" applyProtection="1">
      <protection hidden="1"/>
    </xf>
    <xf numFmtId="0" fontId="12" fillId="14" borderId="2" xfId="12" applyFont="1" applyFill="1" applyBorder="1" applyProtection="1">
      <protection hidden="1"/>
    </xf>
    <xf numFmtId="0" fontId="12" fillId="14" borderId="7" xfId="12" applyFont="1" applyFill="1" applyBorder="1" applyAlignment="1" applyProtection="1">
      <alignment horizontal="center"/>
      <protection hidden="1"/>
    </xf>
    <xf numFmtId="0" fontId="5" fillId="15" borderId="9" xfId="12" applyFont="1" applyFill="1" applyBorder="1" applyAlignment="1" applyProtection="1">
      <alignment horizontal="center" wrapText="1"/>
      <protection hidden="1"/>
    </xf>
    <xf numFmtId="0" fontId="5" fillId="12" borderId="1" xfId="12" applyFont="1" applyFill="1" applyBorder="1" applyAlignment="1" applyProtection="1">
      <alignment horizontal="center" wrapText="1"/>
      <protection hidden="1"/>
    </xf>
    <xf numFmtId="0" fontId="7" fillId="12" borderId="1" xfId="12" applyFont="1" applyFill="1" applyBorder="1" applyAlignment="1" applyProtection="1">
      <alignment horizontal="center"/>
      <protection hidden="1"/>
    </xf>
    <xf numFmtId="0" fontId="7" fillId="0" borderId="0" xfId="10" applyFont="1" applyProtection="1">
      <protection locked="0"/>
    </xf>
    <xf numFmtId="0" fontId="7" fillId="0" borderId="0" xfId="10" applyFont="1" applyAlignment="1" applyProtection="1">
      <alignment horizontal="center"/>
      <protection locked="0"/>
    </xf>
    <xf numFmtId="0" fontId="9" fillId="12" borderId="9" xfId="12" applyFont="1" applyFill="1" applyBorder="1" applyAlignment="1" applyProtection="1">
      <alignment horizontal="center"/>
      <protection hidden="1"/>
    </xf>
    <xf numFmtId="0" fontId="9" fillId="15" borderId="9" xfId="12" applyFont="1" applyFill="1" applyBorder="1" applyAlignment="1" applyProtection="1">
      <alignment horizontal="center"/>
      <protection hidden="1"/>
    </xf>
    <xf numFmtId="0" fontId="6" fillId="3" borderId="0" xfId="10" applyFont="1" applyFill="1" applyProtection="1">
      <protection hidden="1"/>
    </xf>
    <xf numFmtId="0" fontId="5" fillId="0" borderId="0" xfId="12" applyFont="1" applyProtection="1">
      <protection locked="0"/>
    </xf>
    <xf numFmtId="0" fontId="5" fillId="0" borderId="10" xfId="12" applyFont="1" applyBorder="1" applyAlignment="1" applyProtection="1">
      <alignment horizontal="center"/>
      <protection locked="0"/>
    </xf>
    <xf numFmtId="0" fontId="5" fillId="12" borderId="9" xfId="12" applyFont="1" applyFill="1" applyBorder="1" applyProtection="1">
      <protection locked="0"/>
    </xf>
    <xf numFmtId="0" fontId="14" fillId="0" borderId="1" xfId="12" applyFont="1" applyBorder="1" applyProtection="1">
      <protection locked="0"/>
    </xf>
    <xf numFmtId="0" fontId="7" fillId="12" borderId="9" xfId="12" applyFont="1" applyFill="1" applyBorder="1" applyAlignment="1" applyProtection="1">
      <alignment horizontal="center"/>
      <protection locked="0"/>
    </xf>
    <xf numFmtId="0" fontId="14" fillId="12" borderId="9" xfId="12" applyFont="1" applyFill="1" applyBorder="1" applyAlignment="1" applyProtection="1">
      <alignment horizontal="center"/>
      <protection locked="0"/>
    </xf>
    <xf numFmtId="0" fontId="6" fillId="0" borderId="1" xfId="10" applyFont="1" applyBorder="1" applyAlignment="1" applyProtection="1">
      <alignment wrapText="1"/>
      <protection locked="0"/>
    </xf>
    <xf numFmtId="0" fontId="6" fillId="0" borderId="1" xfId="12" applyFont="1" applyBorder="1" applyAlignment="1" applyProtection="1">
      <alignment horizontal="left"/>
      <protection locked="0"/>
    </xf>
    <xf numFmtId="0" fontId="15" fillId="0" borderId="1" xfId="12" applyFont="1" applyBorder="1" applyProtection="1">
      <protection locked="0"/>
    </xf>
    <xf numFmtId="0" fontId="16" fillId="0" borderId="1" xfId="12" applyFont="1" applyBorder="1" applyProtection="1">
      <protection locked="0"/>
    </xf>
    <xf numFmtId="0" fontId="6" fillId="0" borderId="1" xfId="12" applyFont="1" applyBorder="1" applyProtection="1">
      <protection locked="0"/>
    </xf>
    <xf numFmtId="0" fontId="6" fillId="0" borderId="11" xfId="10" applyFont="1" applyBorder="1" applyAlignment="1" applyProtection="1">
      <alignment wrapText="1"/>
      <protection locked="0"/>
    </xf>
    <xf numFmtId="0" fontId="16" fillId="0" borderId="11" xfId="12" applyFont="1" applyBorder="1" applyProtection="1">
      <protection locked="0"/>
    </xf>
    <xf numFmtId="0" fontId="15" fillId="0" borderId="11" xfId="12" applyFont="1" applyBorder="1" applyProtection="1">
      <protection locked="0"/>
    </xf>
    <xf numFmtId="0" fontId="7" fillId="12" borderId="9" xfId="10" applyFont="1" applyFill="1" applyBorder="1" applyAlignment="1" applyProtection="1">
      <alignment horizontal="center" wrapText="1"/>
      <protection locked="0"/>
    </xf>
    <xf numFmtId="0" fontId="14" fillId="12" borderId="9" xfId="10" applyFont="1" applyFill="1" applyBorder="1" applyAlignment="1" applyProtection="1">
      <alignment wrapText="1"/>
      <protection locked="0"/>
    </xf>
    <xf numFmtId="0" fontId="14" fillId="12" borderId="9" xfId="12" applyFont="1" applyFill="1" applyBorder="1" applyProtection="1">
      <protection locked="0"/>
    </xf>
    <xf numFmtId="0" fontId="14" fillId="0" borderId="11" xfId="12" applyFont="1" applyBorder="1" applyProtection="1">
      <protection locked="0"/>
    </xf>
    <xf numFmtId="0" fontId="6" fillId="12" borderId="9" xfId="10" applyFont="1" applyFill="1" applyBorder="1" applyAlignment="1" applyProtection="1">
      <alignment horizontal="center" wrapText="1"/>
      <protection locked="0"/>
    </xf>
    <xf numFmtId="0" fontId="6" fillId="3" borderId="1" xfId="10" applyFont="1" applyFill="1" applyBorder="1" applyAlignment="1" applyProtection="1">
      <alignment wrapText="1"/>
      <protection locked="0"/>
    </xf>
    <xf numFmtId="0" fontId="6" fillId="0" borderId="1" xfId="13" applyFont="1" applyBorder="1" applyAlignment="1" applyProtection="1">
      <alignment wrapText="1"/>
      <protection locked="0"/>
    </xf>
    <xf numFmtId="0" fontId="6" fillId="13" borderId="1" xfId="13" applyFont="1" applyFill="1" applyBorder="1" applyAlignment="1" applyProtection="1">
      <alignment wrapText="1"/>
      <protection locked="0"/>
    </xf>
    <xf numFmtId="0" fontId="6" fillId="3" borderId="1" xfId="13" applyFont="1" applyFill="1" applyBorder="1" applyAlignment="1" applyProtection="1">
      <alignment horizontal="left" wrapText="1"/>
      <protection locked="0"/>
    </xf>
    <xf numFmtId="0" fontId="6" fillId="3" borderId="1" xfId="13" applyFont="1" applyFill="1" applyBorder="1" applyAlignment="1" applyProtection="1">
      <alignment wrapText="1"/>
      <protection locked="0"/>
    </xf>
    <xf numFmtId="0" fontId="14" fillId="0" borderId="1" xfId="12" applyFont="1" applyBorder="1" applyAlignment="1" applyProtection="1">
      <alignment wrapText="1"/>
      <protection locked="0"/>
    </xf>
    <xf numFmtId="49" fontId="14" fillId="0" borderId="1" xfId="13" applyNumberFormat="1" applyFont="1" applyBorder="1" applyAlignment="1" applyProtection="1">
      <alignment horizontal="left" wrapText="1"/>
      <protection locked="0"/>
    </xf>
    <xf numFmtId="0" fontId="5" fillId="0" borderId="0" xfId="12" applyFont="1" applyAlignment="1" applyProtection="1">
      <alignment horizontal="center"/>
      <protection locked="0"/>
    </xf>
    <xf numFmtId="0" fontId="5" fillId="15" borderId="9" xfId="12" applyFont="1" applyFill="1" applyBorder="1" applyProtection="1">
      <protection locked="0"/>
    </xf>
    <xf numFmtId="0" fontId="14" fillId="15" borderId="9" xfId="12" applyFont="1" applyFill="1" applyBorder="1" applyAlignment="1" applyProtection="1">
      <alignment horizontal="center"/>
      <protection locked="0"/>
    </xf>
    <xf numFmtId="0" fontId="6" fillId="0" borderId="1" xfId="10" applyFont="1" applyBorder="1" applyProtection="1">
      <protection locked="0"/>
    </xf>
    <xf numFmtId="0" fontId="6" fillId="0" borderId="11" xfId="10" applyFont="1" applyBorder="1" applyProtection="1">
      <protection locked="0"/>
    </xf>
    <xf numFmtId="0" fontId="6" fillId="0" borderId="10" xfId="10" applyFont="1" applyBorder="1" applyProtection="1">
      <protection locked="0"/>
    </xf>
    <xf numFmtId="0" fontId="14" fillId="15" borderId="9" xfId="10" applyFont="1" applyFill="1" applyBorder="1" applyProtection="1">
      <protection locked="0"/>
    </xf>
    <xf numFmtId="0" fontId="14" fillId="15" borderId="9" xfId="12" applyFont="1" applyFill="1" applyBorder="1" applyProtection="1">
      <protection locked="0"/>
    </xf>
    <xf numFmtId="0" fontId="14" fillId="0" borderId="1" xfId="10" applyFont="1" applyBorder="1" applyProtection="1">
      <protection locked="0"/>
    </xf>
    <xf numFmtId="0" fontId="7" fillId="3" borderId="0" xfId="10" applyFont="1" applyFill="1" applyAlignment="1" applyProtection="1">
      <alignment horizontal="center"/>
      <protection hidden="1"/>
    </xf>
    <xf numFmtId="0" fontId="17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5" fillId="0" borderId="0" xfId="10" applyFont="1" applyAlignment="1" applyProtection="1">
      <alignment horizontal="left"/>
      <protection locked="0"/>
    </xf>
    <xf numFmtId="165" fontId="12" fillId="11" borderId="2" xfId="12" applyNumberFormat="1" applyFont="1" applyFill="1" applyBorder="1" applyAlignment="1" applyProtection="1">
      <alignment horizontal="left"/>
      <protection hidden="1"/>
    </xf>
    <xf numFmtId="165" fontId="12" fillId="14" borderId="2" xfId="12" applyNumberFormat="1" applyFont="1" applyFill="1" applyBorder="1" applyAlignment="1" applyProtection="1">
      <alignment horizontal="left"/>
      <protection hidden="1"/>
    </xf>
    <xf numFmtId="0" fontId="5" fillId="22" borderId="1" xfId="0" applyFont="1" applyFill="1" applyBorder="1" applyAlignment="1" applyProtection="1">
      <alignment horizontal="center" wrapText="1"/>
      <protection locked="0"/>
    </xf>
    <xf numFmtId="0" fontId="5" fillId="22" borderId="1" xfId="0" applyFont="1" applyFill="1" applyBorder="1" applyAlignment="1" applyProtection="1">
      <alignment horizontal="center"/>
      <protection locked="0"/>
    </xf>
    <xf numFmtId="0" fontId="5" fillId="22" borderId="1" xfId="0" applyFont="1" applyFill="1" applyBorder="1" applyAlignment="1" applyProtection="1">
      <alignment horizontal="center" wrapText="1" shrinkToFit="1"/>
      <protection locked="0"/>
    </xf>
    <xf numFmtId="2" fontId="5" fillId="22" borderId="1" xfId="0" applyNumberFormat="1" applyFont="1" applyFill="1" applyBorder="1" applyAlignment="1" applyProtection="1">
      <alignment horizontal="center" wrapText="1"/>
      <protection locked="0"/>
    </xf>
    <xf numFmtId="0" fontId="5" fillId="3" borderId="0" xfId="0" applyFont="1" applyFill="1" applyAlignment="1" applyProtection="1">
      <alignment horizontal="center" wrapText="1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wrapText="1" shrinkToFit="1"/>
      <protection locked="0"/>
    </xf>
    <xf numFmtId="2" fontId="5" fillId="3" borderId="0" xfId="0" applyNumberFormat="1" applyFont="1" applyFill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19" fillId="0" borderId="6" xfId="10" applyFont="1" applyBorder="1" applyProtection="1">
      <protection hidden="1"/>
    </xf>
    <xf numFmtId="165" fontId="20" fillId="0" borderId="6" xfId="10" applyNumberFormat="1" applyFont="1" applyBorder="1" applyAlignment="1" applyProtection="1">
      <alignment horizontal="center"/>
      <protection hidden="1"/>
    </xf>
    <xf numFmtId="165" fontId="19" fillId="0" borderId="6" xfId="10" applyNumberFormat="1" applyFont="1" applyBorder="1" applyProtection="1">
      <protection hidden="1"/>
    </xf>
    <xf numFmtId="0" fontId="19" fillId="0" borderId="6" xfId="10" applyFont="1" applyBorder="1" applyAlignment="1" applyProtection="1">
      <alignment horizontal="center"/>
      <protection hidden="1"/>
    </xf>
    <xf numFmtId="0" fontId="19" fillId="0" borderId="0" xfId="10" applyFont="1" applyProtection="1">
      <protection hidden="1"/>
    </xf>
    <xf numFmtId="0" fontId="19" fillId="0" borderId="0" xfId="10" applyFont="1" applyProtection="1">
      <protection locked="0"/>
    </xf>
    <xf numFmtId="0" fontId="19" fillId="0" borderId="0" xfId="10" applyFont="1" applyAlignment="1" applyProtection="1">
      <alignment horizontal="center"/>
      <protection hidden="1"/>
    </xf>
    <xf numFmtId="0" fontId="19" fillId="18" borderId="8" xfId="10" applyFont="1" applyFill="1" applyBorder="1" applyProtection="1">
      <protection hidden="1"/>
    </xf>
    <xf numFmtId="0" fontId="19" fillId="18" borderId="2" xfId="10" applyFont="1" applyFill="1" applyBorder="1" applyProtection="1">
      <protection hidden="1"/>
    </xf>
    <xf numFmtId="170" fontId="19" fillId="19" borderId="1" xfId="10" applyNumberFormat="1" applyFont="1" applyFill="1" applyBorder="1" applyAlignment="1" applyProtection="1">
      <alignment horizontal="center"/>
      <protection hidden="1"/>
    </xf>
    <xf numFmtId="170" fontId="19" fillId="20" borderId="1" xfId="10" applyNumberFormat="1" applyFont="1" applyFill="1" applyBorder="1" applyAlignment="1" applyProtection="1">
      <alignment horizontal="center"/>
      <protection hidden="1"/>
    </xf>
    <xf numFmtId="170" fontId="19" fillId="21" borderId="1" xfId="10" applyNumberFormat="1" applyFont="1" applyFill="1" applyBorder="1" applyAlignment="1" applyProtection="1">
      <alignment horizontal="center"/>
      <protection hidden="1"/>
    </xf>
    <xf numFmtId="0" fontId="19" fillId="18" borderId="11" xfId="10" applyFont="1" applyFill="1" applyBorder="1" applyProtection="1">
      <protection hidden="1"/>
    </xf>
    <xf numFmtId="0" fontId="19" fillId="0" borderId="11" xfId="10" applyFont="1" applyBorder="1" applyProtection="1">
      <protection hidden="1"/>
    </xf>
    <xf numFmtId="0" fontId="19" fillId="0" borderId="11" xfId="10" applyFont="1" applyBorder="1" applyAlignment="1" applyProtection="1">
      <alignment horizontal="center"/>
      <protection hidden="1"/>
    </xf>
    <xf numFmtId="0" fontId="19" fillId="0" borderId="11" xfId="10" applyFont="1" applyBorder="1" applyAlignment="1" applyProtection="1">
      <alignment horizontal="left"/>
      <protection hidden="1"/>
    </xf>
    <xf numFmtId="0" fontId="19" fillId="0" borderId="3" xfId="10" applyFont="1" applyBorder="1" applyAlignment="1" applyProtection="1">
      <alignment horizontal="left"/>
      <protection hidden="1"/>
    </xf>
    <xf numFmtId="0" fontId="19" fillId="18" borderId="9" xfId="10" applyFont="1" applyFill="1" applyBorder="1" applyProtection="1">
      <protection hidden="1"/>
    </xf>
    <xf numFmtId="49" fontId="19" fillId="0" borderId="9" xfId="10" applyNumberFormat="1" applyFont="1" applyBorder="1" applyAlignment="1" applyProtection="1">
      <alignment horizontal="center" vertical="center"/>
      <protection locked="0"/>
    </xf>
    <xf numFmtId="0" fontId="19" fillId="0" borderId="9" xfId="10" applyFont="1" applyBorder="1" applyProtection="1">
      <protection locked="0"/>
    </xf>
    <xf numFmtId="0" fontId="19" fillId="0" borderId="9" xfId="10" applyFont="1" applyBorder="1" applyAlignment="1" applyProtection="1">
      <alignment horizontal="center"/>
      <protection locked="0"/>
    </xf>
    <xf numFmtId="0" fontId="19" fillId="0" borderId="4" xfId="10" applyFont="1" applyBorder="1" applyAlignment="1" applyProtection="1">
      <alignment horizontal="left"/>
      <protection locked="0"/>
    </xf>
    <xf numFmtId="20" fontId="19" fillId="19" borderId="9" xfId="10" applyNumberFormat="1" applyFont="1" applyFill="1" applyBorder="1" applyAlignment="1" applyProtection="1">
      <alignment horizontal="center"/>
      <protection locked="0"/>
    </xf>
    <xf numFmtId="169" fontId="21" fillId="0" borderId="9" xfId="10" applyNumberFormat="1" applyFont="1" applyBorder="1" applyAlignment="1" applyProtection="1">
      <alignment horizontal="center"/>
      <protection hidden="1"/>
    </xf>
    <xf numFmtId="20" fontId="19" fillId="20" borderId="9" xfId="10" applyNumberFormat="1" applyFont="1" applyFill="1" applyBorder="1" applyAlignment="1" applyProtection="1">
      <alignment horizontal="center"/>
      <protection locked="0"/>
    </xf>
    <xf numFmtId="0" fontId="22" fillId="0" borderId="0" xfId="10" applyFont="1" applyProtection="1">
      <protection hidden="1"/>
    </xf>
    <xf numFmtId="0" fontId="19" fillId="18" borderId="1" xfId="10" applyFont="1" applyFill="1" applyBorder="1" applyProtection="1">
      <protection hidden="1"/>
    </xf>
    <xf numFmtId="0" fontId="19" fillId="3" borderId="1" xfId="0" applyFont="1" applyFill="1" applyBorder="1" applyAlignment="1" applyProtection="1">
      <alignment vertical="center"/>
      <protection locked="0"/>
    </xf>
    <xf numFmtId="0" fontId="19" fillId="0" borderId="1" xfId="10" applyFont="1" applyBorder="1" applyProtection="1">
      <protection locked="0"/>
    </xf>
    <xf numFmtId="0" fontId="19" fillId="0" borderId="1" xfId="10" applyFont="1" applyBorder="1" applyAlignment="1" applyProtection="1">
      <alignment horizontal="center"/>
      <protection locked="0"/>
    </xf>
    <xf numFmtId="169" fontId="21" fillId="0" borderId="1" xfId="10" applyNumberFormat="1" applyFont="1" applyBorder="1" applyAlignment="1" applyProtection="1">
      <alignment horizontal="center"/>
      <protection hidden="1"/>
    </xf>
    <xf numFmtId="0" fontId="19" fillId="3" borderId="1" xfId="10" applyFont="1" applyFill="1" applyBorder="1" applyProtection="1">
      <protection locked="0"/>
    </xf>
    <xf numFmtId="0" fontId="19" fillId="3" borderId="1" xfId="10" applyFont="1" applyFill="1" applyBorder="1" applyAlignment="1" applyProtection="1">
      <alignment vertical="center"/>
      <protection locked="0"/>
    </xf>
    <xf numFmtId="0" fontId="19" fillId="0" borderId="1" xfId="10" applyFont="1" applyBorder="1" applyAlignment="1" applyProtection="1">
      <alignment horizontal="center" vertical="center"/>
      <protection locked="0"/>
    </xf>
    <xf numFmtId="0" fontId="20" fillId="3" borderId="1" xfId="10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9" fillId="0" borderId="0" xfId="10" applyFont="1" applyAlignment="1" applyProtection="1">
      <alignment horizontal="center"/>
      <protection locked="0"/>
    </xf>
    <xf numFmtId="0" fontId="24" fillId="0" borderId="0" xfId="2" applyFont="1" applyProtection="1">
      <protection hidden="1"/>
    </xf>
    <xf numFmtId="0" fontId="25" fillId="0" borderId="6" xfId="3" applyFont="1" applyBorder="1" applyAlignment="1" applyProtection="1">
      <protection hidden="1"/>
    </xf>
    <xf numFmtId="0" fontId="28" fillId="0" borderId="0" xfId="2" applyFont="1" applyAlignment="1" applyProtection="1">
      <alignment horizontal="center"/>
      <protection hidden="1"/>
    </xf>
    <xf numFmtId="0" fontId="29" fillId="7" borderId="0" xfId="2" applyFont="1" applyFill="1" applyProtection="1">
      <protection hidden="1"/>
    </xf>
    <xf numFmtId="0" fontId="29" fillId="3" borderId="0" xfId="0" applyFont="1" applyFill="1" applyProtection="1">
      <protection hidden="1"/>
    </xf>
    <xf numFmtId="0" fontId="31" fillId="0" borderId="0" xfId="2" applyFont="1" applyProtection="1">
      <protection hidden="1"/>
    </xf>
    <xf numFmtId="0" fontId="25" fillId="17" borderId="0" xfId="3" applyFont="1" applyFill="1" applyAlignment="1" applyProtection="1">
      <protection hidden="1"/>
    </xf>
    <xf numFmtId="0" fontId="32" fillId="0" borderId="0" xfId="1" applyFont="1" applyProtection="1">
      <protection locked="0"/>
    </xf>
    <xf numFmtId="49" fontId="9" fillId="7" borderId="0" xfId="2" applyNumberFormat="1" applyFont="1" applyFill="1"/>
    <xf numFmtId="0" fontId="10" fillId="8" borderId="0" xfId="0" applyFont="1" applyFill="1"/>
    <xf numFmtId="0" fontId="5" fillId="16" borderId="0" xfId="0" applyFont="1" applyFill="1" applyProtection="1">
      <protection hidden="1"/>
    </xf>
    <xf numFmtId="0" fontId="5" fillId="9" borderId="0" xfId="2" applyFont="1" applyFill="1" applyProtection="1">
      <protection hidden="1"/>
    </xf>
    <xf numFmtId="0" fontId="9" fillId="8" borderId="0" xfId="2" applyFont="1" applyFill="1" applyAlignment="1" applyProtection="1">
      <alignment horizontal="center"/>
      <protection hidden="1"/>
    </xf>
    <xf numFmtId="0" fontId="9" fillId="16" borderId="0" xfId="0" applyFont="1" applyFill="1" applyProtection="1">
      <protection hidden="1"/>
    </xf>
    <xf numFmtId="0" fontId="7" fillId="16" borderId="0" xfId="0" applyFont="1" applyFill="1" applyProtection="1">
      <protection hidden="1"/>
    </xf>
    <xf numFmtId="0" fontId="18" fillId="16" borderId="0" xfId="0" applyFont="1" applyFill="1" applyProtection="1">
      <protection hidden="1"/>
    </xf>
    <xf numFmtId="0" fontId="5" fillId="24" borderId="0" xfId="0" applyFont="1" applyFill="1"/>
    <xf numFmtId="0" fontId="9" fillId="24" borderId="0" xfId="2" applyFont="1" applyFill="1"/>
    <xf numFmtId="0" fontId="9" fillId="3" borderId="0" xfId="0" applyFont="1" applyFill="1" applyProtection="1">
      <protection hidden="1"/>
    </xf>
    <xf numFmtId="0" fontId="1" fillId="0" borderId="4" xfId="1" applyBorder="1" applyAlignment="1" applyProtection="1">
      <alignment horizontal="left"/>
      <protection hidden="1"/>
    </xf>
    <xf numFmtId="0" fontId="9" fillId="17" borderId="0" xfId="2" applyFont="1" applyFill="1" applyProtection="1">
      <protection hidden="1"/>
    </xf>
    <xf numFmtId="0" fontId="7" fillId="3" borderId="9" xfId="1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1" xfId="10" applyFont="1" applyFill="1" applyBorder="1" applyProtection="1">
      <protection locked="0"/>
    </xf>
    <xf numFmtId="0" fontId="7" fillId="3" borderId="1" xfId="10" applyFont="1" applyFill="1" applyBorder="1" applyAlignment="1" applyProtection="1">
      <alignment vertical="center"/>
      <protection locked="0"/>
    </xf>
    <xf numFmtId="0" fontId="7" fillId="0" borderId="0" xfId="2" applyFont="1" applyProtection="1">
      <protection hidden="1"/>
    </xf>
    <xf numFmtId="0" fontId="6" fillId="0" borderId="0" xfId="2" applyFont="1" applyProtection="1">
      <protection locked="0"/>
    </xf>
    <xf numFmtId="0" fontId="11" fillId="0" borderId="0" xfId="2" applyFont="1" applyProtection="1">
      <protection hidden="1"/>
    </xf>
    <xf numFmtId="0" fontId="26" fillId="0" borderId="6" xfId="1" applyFont="1" applyBorder="1" applyAlignment="1" applyProtection="1">
      <protection hidden="1"/>
    </xf>
    <xf numFmtId="0" fontId="5" fillId="0" borderId="6" xfId="2" applyFont="1" applyBorder="1" applyProtection="1">
      <protection hidden="1"/>
    </xf>
    <xf numFmtId="0" fontId="7" fillId="0" borderId="6" xfId="2" applyFont="1" applyBorder="1" applyProtection="1">
      <protection hidden="1"/>
    </xf>
    <xf numFmtId="0" fontId="11" fillId="25" borderId="2" xfId="2" applyFont="1" applyFill="1" applyBorder="1" applyProtection="1">
      <protection hidden="1"/>
    </xf>
    <xf numFmtId="0" fontId="12" fillId="25" borderId="2" xfId="2" applyFont="1" applyFill="1" applyBorder="1" applyAlignment="1" applyProtection="1">
      <alignment horizontal="center"/>
      <protection hidden="1"/>
    </xf>
    <xf numFmtId="0" fontId="12" fillId="25" borderId="2" xfId="2" applyFont="1" applyFill="1" applyBorder="1" applyAlignment="1" applyProtection="1">
      <alignment horizontal="left"/>
      <protection hidden="1"/>
    </xf>
    <xf numFmtId="0" fontId="7" fillId="0" borderId="0" xfId="2" applyFont="1" applyAlignment="1" applyProtection="1">
      <alignment horizontal="left"/>
      <protection hidden="1"/>
    </xf>
    <xf numFmtId="0" fontId="6" fillId="0" borderId="0" xfId="2" applyFont="1" applyProtection="1">
      <protection hidden="1"/>
    </xf>
    <xf numFmtId="0" fontId="9" fillId="4" borderId="4" xfId="2" applyFont="1" applyFill="1" applyBorder="1" applyProtection="1">
      <protection hidden="1"/>
    </xf>
    <xf numFmtId="165" fontId="5" fillId="4" borderId="4" xfId="2" applyNumberFormat="1" applyFont="1" applyFill="1" applyBorder="1" applyAlignment="1" applyProtection="1">
      <alignment horizontal="center"/>
      <protection hidden="1"/>
    </xf>
    <xf numFmtId="166" fontId="9" fillId="2" borderId="4" xfId="2" applyNumberFormat="1" applyFont="1" applyFill="1" applyBorder="1" applyAlignment="1" applyProtection="1">
      <alignment horizontal="center"/>
      <protection hidden="1"/>
    </xf>
    <xf numFmtId="166" fontId="11" fillId="0" borderId="0" xfId="2" applyNumberFormat="1" applyFont="1" applyAlignment="1" applyProtection="1">
      <alignment horizontal="center"/>
      <protection hidden="1"/>
    </xf>
    <xf numFmtId="165" fontId="5" fillId="0" borderId="0" xfId="2" applyNumberFormat="1" applyFont="1" applyAlignment="1" applyProtection="1">
      <alignment horizontal="center"/>
      <protection hidden="1"/>
    </xf>
    <xf numFmtId="0" fontId="9" fillId="0" borderId="4" xfId="2" applyFont="1" applyBorder="1" applyAlignment="1" applyProtection="1">
      <alignment horizontal="left"/>
      <protection hidden="1"/>
    </xf>
    <xf numFmtId="0" fontId="5" fillId="0" borderId="0" xfId="2" applyFont="1" applyAlignment="1" applyProtection="1">
      <alignment horizontal="left"/>
      <protection hidden="1"/>
    </xf>
    <xf numFmtId="0" fontId="5" fillId="0" borderId="0" xfId="2" applyFont="1" applyAlignment="1" applyProtection="1">
      <alignment horizontal="center"/>
      <protection hidden="1"/>
    </xf>
    <xf numFmtId="0" fontId="5" fillId="0" borderId="0" xfId="2" applyFont="1" applyProtection="1">
      <protection hidden="1"/>
    </xf>
    <xf numFmtId="0" fontId="9" fillId="7" borderId="0" xfId="2" applyFont="1" applyFill="1" applyProtection="1">
      <protection hidden="1"/>
    </xf>
    <xf numFmtId="0" fontId="5" fillId="7" borderId="0" xfId="2" applyFont="1" applyFill="1" applyProtection="1">
      <protection hidden="1"/>
    </xf>
    <xf numFmtId="0" fontId="5" fillId="3" borderId="0" xfId="0" applyFont="1" applyFill="1" applyProtection="1">
      <protection hidden="1"/>
    </xf>
    <xf numFmtId="0" fontId="9" fillId="8" borderId="0" xfId="2" applyFont="1" applyFill="1" applyProtection="1">
      <protection hidden="1"/>
    </xf>
    <xf numFmtId="0" fontId="9" fillId="8" borderId="0" xfId="2" applyFont="1" applyFill="1"/>
    <xf numFmtId="0" fontId="9" fillId="24" borderId="0" xfId="2" applyFont="1" applyFill="1" applyProtection="1">
      <protection hidden="1"/>
    </xf>
    <xf numFmtId="0" fontId="5" fillId="3" borderId="0" xfId="2" applyFont="1" applyFill="1" applyProtection="1">
      <protection hidden="1"/>
    </xf>
    <xf numFmtId="0" fontId="9" fillId="3" borderId="0" xfId="2" applyFont="1" applyFill="1" applyProtection="1">
      <protection hidden="1"/>
    </xf>
    <xf numFmtId="0" fontId="9" fillId="0" borderId="0" xfId="2" applyFont="1" applyProtection="1">
      <protection hidden="1"/>
    </xf>
    <xf numFmtId="0" fontId="5" fillId="17" borderId="0" xfId="2" applyFont="1" applyFill="1" applyProtection="1">
      <protection hidden="1"/>
    </xf>
    <xf numFmtId="0" fontId="1" fillId="16" borderId="0" xfId="1" applyFill="1"/>
    <xf numFmtId="0" fontId="9" fillId="9" borderId="0" xfId="2" applyFont="1" applyFill="1" applyProtection="1">
      <protection hidden="1"/>
    </xf>
    <xf numFmtId="165" fontId="5" fillId="9" borderId="0" xfId="2" applyNumberFormat="1" applyFont="1" applyFill="1" applyAlignment="1" applyProtection="1">
      <alignment horizontal="left"/>
      <protection hidden="1"/>
    </xf>
    <xf numFmtId="16" fontId="5" fillId="9" borderId="0" xfId="2" applyNumberFormat="1" applyFont="1" applyFill="1" applyAlignment="1" applyProtection="1">
      <alignment horizontal="left"/>
      <protection hidden="1"/>
    </xf>
    <xf numFmtId="0" fontId="5" fillId="9" borderId="0" xfId="2" applyFont="1" applyFill="1" applyAlignment="1" applyProtection="1">
      <alignment horizontal="left"/>
      <protection hidden="1"/>
    </xf>
    <xf numFmtId="165" fontId="5" fillId="3" borderId="0" xfId="2" applyNumberFormat="1" applyFont="1" applyFill="1" applyAlignment="1" applyProtection="1">
      <alignment horizontal="left"/>
      <protection hidden="1"/>
    </xf>
    <xf numFmtId="16" fontId="5" fillId="3" borderId="0" xfId="2" applyNumberFormat="1" applyFont="1" applyFill="1" applyAlignment="1" applyProtection="1">
      <alignment horizontal="left"/>
      <protection hidden="1"/>
    </xf>
    <xf numFmtId="0" fontId="5" fillId="3" borderId="0" xfId="2" applyFont="1" applyFill="1" applyAlignment="1" applyProtection="1">
      <alignment horizontal="left"/>
      <protection hidden="1"/>
    </xf>
    <xf numFmtId="0" fontId="9" fillId="16" borderId="0" xfId="2" applyFont="1" applyFill="1" applyProtection="1">
      <protection hidden="1"/>
    </xf>
    <xf numFmtId="167" fontId="9" fillId="16" borderId="0" xfId="2" applyNumberFormat="1" applyFont="1" applyFill="1" applyAlignment="1" applyProtection="1">
      <alignment horizontal="center"/>
      <protection hidden="1"/>
    </xf>
    <xf numFmtId="16" fontId="9" fillId="16" borderId="0" xfId="2" applyNumberFormat="1" applyFont="1" applyFill="1" applyAlignment="1" applyProtection="1">
      <alignment horizontal="left"/>
      <protection hidden="1"/>
    </xf>
    <xf numFmtId="0" fontId="9" fillId="16" borderId="0" xfId="2" applyFont="1" applyFill="1" applyAlignment="1" applyProtection="1">
      <alignment horizontal="left"/>
      <protection hidden="1"/>
    </xf>
    <xf numFmtId="0" fontId="9" fillId="10" borderId="0" xfId="2" applyFont="1" applyFill="1" applyProtection="1">
      <protection hidden="1"/>
    </xf>
    <xf numFmtId="49" fontId="9" fillId="3" borderId="0" xfId="2" applyNumberFormat="1" applyFont="1" applyFill="1" applyAlignment="1" applyProtection="1">
      <alignment horizontal="left"/>
      <protection hidden="1"/>
    </xf>
    <xf numFmtId="164" fontId="9" fillId="3" borderId="0" xfId="2" applyNumberFormat="1" applyFont="1" applyFill="1" applyAlignment="1" applyProtection="1">
      <alignment horizontal="left"/>
      <protection hidden="1"/>
    </xf>
    <xf numFmtId="3" fontId="9" fillId="3" borderId="0" xfId="2" applyNumberFormat="1" applyFont="1" applyFill="1" applyProtection="1">
      <protection hidden="1"/>
    </xf>
    <xf numFmtId="164" fontId="9" fillId="10" borderId="0" xfId="2" applyNumberFormat="1" applyFont="1" applyFill="1" applyAlignment="1" applyProtection="1">
      <alignment horizontal="left"/>
      <protection hidden="1"/>
    </xf>
    <xf numFmtId="3" fontId="9" fillId="10" borderId="0" xfId="2" applyNumberFormat="1" applyFont="1" applyFill="1" applyProtection="1">
      <protection hidden="1"/>
    </xf>
    <xf numFmtId="0" fontId="5" fillId="10" borderId="0" xfId="2" applyFont="1" applyFill="1" applyProtection="1">
      <protection hidden="1"/>
    </xf>
    <xf numFmtId="49" fontId="9" fillId="10" borderId="0" xfId="2" applyNumberFormat="1" applyFont="1" applyFill="1" applyAlignment="1" applyProtection="1">
      <alignment horizontal="left"/>
      <protection hidden="1"/>
    </xf>
    <xf numFmtId="164" fontId="26" fillId="10" borderId="0" xfId="1" applyNumberFormat="1" applyFont="1" applyFill="1" applyBorder="1" applyAlignment="1" applyProtection="1">
      <alignment horizontal="left"/>
      <protection hidden="1"/>
    </xf>
    <xf numFmtId="0" fontId="32" fillId="10" borderId="0" xfId="1" applyFont="1" applyFill="1" applyBorder="1" applyAlignment="1" applyProtection="1">
      <alignment horizontal="center"/>
      <protection hidden="1"/>
    </xf>
    <xf numFmtId="0" fontId="9" fillId="0" borderId="4" xfId="2" applyFont="1" applyBorder="1" applyProtection="1">
      <protection hidden="1"/>
    </xf>
    <xf numFmtId="0" fontId="5" fillId="0" borderId="4" xfId="2" applyFont="1" applyBorder="1" applyProtection="1">
      <protection hidden="1"/>
    </xf>
    <xf numFmtId="0" fontId="5" fillId="0" borderId="4" xfId="2" applyFont="1" applyBorder="1" applyAlignment="1" applyProtection="1">
      <alignment horizontal="center"/>
      <protection hidden="1"/>
    </xf>
    <xf numFmtId="0" fontId="12" fillId="0" borderId="0" xfId="2" applyFont="1" applyProtection="1">
      <protection hidden="1"/>
    </xf>
    <xf numFmtId="0" fontId="5" fillId="0" borderId="11" xfId="12" applyFont="1" applyBorder="1" applyAlignment="1" applyProtection="1">
      <alignment horizontal="center"/>
      <protection hidden="1"/>
    </xf>
    <xf numFmtId="49" fontId="9" fillId="4" borderId="4" xfId="2" applyNumberFormat="1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Protection="1">
      <protection hidden="1"/>
    </xf>
    <xf numFmtId="0" fontId="33" fillId="26" borderId="8" xfId="0" applyFont="1" applyFill="1" applyBorder="1" applyProtection="1">
      <protection hidden="1"/>
    </xf>
    <xf numFmtId="0" fontId="5" fillId="26" borderId="2" xfId="0" applyFont="1" applyFill="1" applyBorder="1" applyProtection="1">
      <protection hidden="1"/>
    </xf>
    <xf numFmtId="0" fontId="5" fillId="3" borderId="0" xfId="0" applyFont="1" applyFill="1" applyBorder="1" applyProtection="1">
      <protection hidden="1"/>
    </xf>
    <xf numFmtId="0" fontId="10" fillId="3" borderId="0" xfId="0" applyFont="1" applyFill="1" applyBorder="1" applyAlignment="1" applyProtection="1">
      <alignment vertical="center" wrapText="1"/>
      <protection hidden="1"/>
    </xf>
    <xf numFmtId="0" fontId="33" fillId="3" borderId="0" xfId="0" applyFont="1" applyFill="1" applyBorder="1" applyProtection="1">
      <protection hidden="1"/>
    </xf>
    <xf numFmtId="0" fontId="30" fillId="3" borderId="0" xfId="0" applyFont="1" applyFill="1" applyBorder="1" applyAlignment="1" applyProtection="1">
      <alignment horizontal="left"/>
      <protection hidden="1"/>
    </xf>
    <xf numFmtId="0" fontId="9" fillId="3" borderId="8" xfId="0" applyFont="1" applyFill="1" applyBorder="1" applyProtection="1">
      <protection hidden="1"/>
    </xf>
    <xf numFmtId="0" fontId="5" fillId="3" borderId="2" xfId="0" applyFont="1" applyFill="1" applyBorder="1" applyProtection="1"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30" fillId="23" borderId="8" xfId="0" applyFont="1" applyFill="1" applyBorder="1" applyAlignment="1" applyProtection="1">
      <alignment horizontal="left"/>
      <protection hidden="1"/>
    </xf>
    <xf numFmtId="0" fontId="6" fillId="16" borderId="0" xfId="2" applyFont="1" applyFill="1" applyProtection="1">
      <protection locked="0"/>
    </xf>
    <xf numFmtId="0" fontId="7" fillId="3" borderId="0" xfId="0" applyFont="1" applyFill="1" applyProtection="1">
      <protection hidden="1"/>
    </xf>
    <xf numFmtId="0" fontId="18" fillId="3" borderId="0" xfId="0" applyFont="1" applyFill="1" applyProtection="1">
      <protection hidden="1"/>
    </xf>
    <xf numFmtId="0" fontId="6" fillId="3" borderId="0" xfId="2" applyFont="1" applyFill="1" applyProtection="1">
      <protection locked="0"/>
    </xf>
    <xf numFmtId="0" fontId="7" fillId="27" borderId="8" xfId="0" applyFont="1" applyFill="1" applyBorder="1" applyAlignment="1" applyProtection="1">
      <alignment horizontal="left"/>
      <protection hidden="1"/>
    </xf>
    <xf numFmtId="0" fontId="5" fillId="27" borderId="2" xfId="2" applyFont="1" applyFill="1" applyBorder="1" applyProtection="1">
      <protection hidden="1"/>
    </xf>
    <xf numFmtId="0" fontId="5" fillId="2" borderId="8" xfId="2" applyFont="1" applyFill="1" applyBorder="1" applyAlignment="1" applyProtection="1">
      <alignment horizontal="left"/>
      <protection hidden="1"/>
    </xf>
    <xf numFmtId="0" fontId="9" fillId="0" borderId="2" xfId="2" applyFont="1" applyBorder="1" applyProtection="1">
      <protection hidden="1"/>
    </xf>
    <xf numFmtId="0" fontId="9" fillId="3" borderId="2" xfId="0" applyFont="1" applyFill="1" applyBorder="1" applyAlignment="1" applyProtection="1">
      <alignment horizontal="center" vertical="center" wrapText="1"/>
      <protection hidden="1"/>
    </xf>
    <xf numFmtId="0" fontId="18" fillId="3" borderId="0" xfId="2" applyFont="1" applyFill="1" applyProtection="1">
      <protection hidden="1"/>
    </xf>
    <xf numFmtId="0" fontId="18" fillId="28" borderId="4" xfId="2" applyFont="1" applyFill="1" applyBorder="1" applyProtection="1">
      <protection hidden="1"/>
    </xf>
    <xf numFmtId="0" fontId="18" fillId="28" borderId="12" xfId="3" applyFont="1" applyFill="1" applyBorder="1" applyAlignment="1" applyProtection="1">
      <protection hidden="1"/>
    </xf>
    <xf numFmtId="0" fontId="35" fillId="28" borderId="12" xfId="2" applyFont="1" applyFill="1" applyBorder="1" applyProtection="1">
      <protection locked="0"/>
    </xf>
    <xf numFmtId="0" fontId="18" fillId="28" borderId="12" xfId="2" applyFont="1" applyFill="1" applyBorder="1" applyProtection="1">
      <protection hidden="1"/>
    </xf>
    <xf numFmtId="3" fontId="5" fillId="10" borderId="0" xfId="2" applyNumberFormat="1" applyFont="1" applyFill="1" applyAlignment="1" applyProtection="1">
      <alignment horizontal="left"/>
      <protection hidden="1"/>
    </xf>
    <xf numFmtId="49" fontId="5" fillId="10" borderId="0" xfId="2" applyNumberFormat="1" applyFont="1" applyFill="1" applyAlignment="1" applyProtection="1">
      <alignment wrapText="1"/>
      <protection hidden="1"/>
    </xf>
    <xf numFmtId="49" fontId="5" fillId="0" borderId="0" xfId="12" applyNumberFormat="1" applyFont="1" applyProtection="1">
      <protection locked="0"/>
    </xf>
    <xf numFmtId="0" fontId="12" fillId="29" borderId="8" xfId="12" applyFont="1" applyFill="1" applyBorder="1" applyProtection="1">
      <protection hidden="1"/>
    </xf>
    <xf numFmtId="0" fontId="12" fillId="29" borderId="2" xfId="12" applyFont="1" applyFill="1" applyBorder="1" applyProtection="1">
      <protection hidden="1"/>
    </xf>
    <xf numFmtId="0" fontId="12" fillId="29" borderId="7" xfId="12" applyFont="1" applyFill="1" applyBorder="1" applyAlignment="1" applyProtection="1">
      <alignment horizontal="center"/>
      <protection hidden="1"/>
    </xf>
    <xf numFmtId="49" fontId="12" fillId="29" borderId="4" xfId="12" applyNumberFormat="1" applyFont="1" applyFill="1" applyBorder="1" applyAlignment="1" applyProtection="1">
      <alignment horizontal="left"/>
      <protection locked="0"/>
    </xf>
    <xf numFmtId="0" fontId="27" fillId="0" borderId="5" xfId="3" applyFont="1" applyFill="1" applyBorder="1" applyAlignment="1" applyProtection="1">
      <alignment horizontal="center"/>
      <protection hidden="1"/>
    </xf>
    <xf numFmtId="0" fontId="7" fillId="3" borderId="0" xfId="10" applyFont="1" applyFill="1" applyAlignment="1" applyProtection="1">
      <alignment horizontal="center"/>
      <protection hidden="1"/>
    </xf>
    <xf numFmtId="0" fontId="19" fillId="19" borderId="8" xfId="10" applyFont="1" applyFill="1" applyBorder="1" applyAlignment="1" applyProtection="1">
      <alignment horizontal="center"/>
      <protection hidden="1"/>
    </xf>
    <xf numFmtId="0" fontId="19" fillId="19" borderId="7" xfId="10" applyFont="1" applyFill="1" applyBorder="1" applyAlignment="1" applyProtection="1">
      <alignment horizontal="center"/>
      <protection hidden="1"/>
    </xf>
    <xf numFmtId="169" fontId="19" fillId="20" borderId="8" xfId="10" applyNumberFormat="1" applyFont="1" applyFill="1" applyBorder="1" applyAlignment="1" applyProtection="1">
      <alignment horizontal="center"/>
      <protection hidden="1"/>
    </xf>
    <xf numFmtId="169" fontId="19" fillId="20" borderId="7" xfId="10" applyNumberFormat="1" applyFont="1" applyFill="1" applyBorder="1" applyAlignment="1" applyProtection="1">
      <alignment horizontal="center"/>
      <protection hidden="1"/>
    </xf>
  </cellXfs>
  <cellStyles count="17">
    <cellStyle name="Excel Built-in Normal" xfId="11"/>
    <cellStyle name="Hyperlink" xfId="1" builtinId="8"/>
    <cellStyle name="Hyperlink 2" xfId="3"/>
    <cellStyle name="Normal" xfId="0" builtinId="0"/>
    <cellStyle name="Normal 10" xfId="4"/>
    <cellStyle name="Normal 10 2" xfId="10"/>
    <cellStyle name="Normal 2" xfId="2"/>
    <cellStyle name="Normal 2 2" xfId="5"/>
    <cellStyle name="Normal 2 2 2" xfId="14"/>
    <cellStyle name="Normal 2 3" xfId="6"/>
    <cellStyle name="Normal 2 3 2" xfId="12"/>
    <cellStyle name="Normal 3" xfId="7"/>
    <cellStyle name="Normal 4" xfId="8"/>
    <cellStyle name="Normal 4 2" xfId="15"/>
    <cellStyle name="Normal 5" xfId="9"/>
    <cellStyle name="Normal 5 2" xfId="16"/>
    <cellStyle name="Normal 6 2" xfId="13"/>
  </cellStyles>
  <dxfs count="4"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CCFF"/>
      <color rgb="FFFFCC66"/>
      <color rgb="FFFFFF99"/>
      <color rgb="FFFFFF66"/>
      <color rgb="FFCC66FF"/>
      <color rgb="FF66FF66"/>
      <color rgb="FFFF3300"/>
      <color rgb="FFFF99CC"/>
      <color rgb="FFFFCCCC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0</xdr:row>
      <xdr:rowOff>76200</xdr:rowOff>
    </xdr:from>
    <xdr:to>
      <xdr:col>4</xdr:col>
      <xdr:colOff>2296575</xdr:colOff>
      <xdr:row>3</xdr:row>
      <xdr:rowOff>77250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CD49981-11DB-45A0-90FA-221081CFD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76200"/>
          <a:ext cx="896400" cy="896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jarn/Desktop/Sveit2019/Allir_Sveitakeppni_karla_og_kvenn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jarni/AppData/Local/Microsoft/Windows/INetCache/Content.Outlook/TDFLKVS6/IM_Yngri_en_20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SI_13juli2018\Skj&#246;l\Urslit%20mota%20gogn\&#218;rslit%20m&#243;ta%202019\&#205;M%202019\&#205;M%20yngri\&#205;M%20yngri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SI\Skj&#246;l\JSI_1_jan_09\Urslit%20mota%20gogn\&#218;rslit%20m&#243;ta%202016\&#205;slandsm&#243;t%202016\IM%20yngri%202016\&#205;M_Yngri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SI\Skj&#246;l\JSI_1_jan_09\Urslit%20mota%20gogn\&#218;rslit%20m&#243;ta%202015\&#205;slandsm&#243;t\Yngri\Skraning\Afm&#230;lism&#243;t%20JSI%202014%20Draupni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jarni/AppData/Local/Microsoft/Windows/INetCache/Content.Outlook/TDFLKVS6/Skraning/Afm&#230;lism&#243;t%20JSI%202014%20Draupni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jarni/Desktop/Paskamot_JR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óts-tilkynning"/>
      <sheetName val="Skráning í Sveitakeppni"/>
      <sheetName val="Starfsmenn"/>
      <sheetName val="Verðlaun"/>
    </sheetNames>
    <sheetDataSet>
      <sheetData sheetId="0">
        <row r="4">
          <cell r="B4" t="str">
            <v>K</v>
          </cell>
          <cell r="C4" t="str">
            <v>6. kyu</v>
          </cell>
          <cell r="D4" t="str">
            <v>Grindavík</v>
          </cell>
        </row>
        <row r="5">
          <cell r="A5">
            <v>2009</v>
          </cell>
          <cell r="B5" t="str">
            <v>M</v>
          </cell>
          <cell r="C5" t="str">
            <v>5. kyu</v>
          </cell>
          <cell r="D5" t="str">
            <v>ÍR</v>
          </cell>
          <cell r="F5" t="str">
            <v>Karlar -60</v>
          </cell>
        </row>
        <row r="6">
          <cell r="A6">
            <v>2008</v>
          </cell>
          <cell r="C6" t="str">
            <v>4. kyu</v>
          </cell>
          <cell r="D6" t="str">
            <v>JDÁ</v>
          </cell>
          <cell r="F6" t="str">
            <v>Karlar -66</v>
          </cell>
        </row>
        <row r="7">
          <cell r="A7">
            <v>2007</v>
          </cell>
          <cell r="C7" t="str">
            <v>3. kyu</v>
          </cell>
          <cell r="D7" t="str">
            <v>JG</v>
          </cell>
          <cell r="F7" t="str">
            <v>Karlar -73</v>
          </cell>
        </row>
        <row r="8">
          <cell r="A8">
            <v>2006</v>
          </cell>
          <cell r="C8" t="str">
            <v>2. kyu</v>
          </cell>
          <cell r="D8" t="str">
            <v>JR</v>
          </cell>
          <cell r="F8" t="str">
            <v>Karlar -81</v>
          </cell>
        </row>
        <row r="9">
          <cell r="A9">
            <v>2005</v>
          </cell>
          <cell r="C9" t="str">
            <v>1. kyu</v>
          </cell>
          <cell r="D9" t="str">
            <v>KA</v>
          </cell>
          <cell r="F9" t="str">
            <v>Karlar -90</v>
          </cell>
        </row>
        <row r="10">
          <cell r="A10">
            <v>2004</v>
          </cell>
          <cell r="C10" t="str">
            <v>1. dan</v>
          </cell>
          <cell r="D10" t="str">
            <v>Njarðvík</v>
          </cell>
          <cell r="F10" t="str">
            <v>Karlar -100</v>
          </cell>
        </row>
        <row r="11">
          <cell r="A11">
            <v>2003</v>
          </cell>
          <cell r="C11" t="str">
            <v>2. dan</v>
          </cell>
          <cell r="D11" t="str">
            <v>Pardus</v>
          </cell>
          <cell r="F11" t="str">
            <v>Karlar +100</v>
          </cell>
        </row>
        <row r="12">
          <cell r="A12">
            <v>2002</v>
          </cell>
          <cell r="C12" t="str">
            <v>3. dan</v>
          </cell>
          <cell r="D12" t="str">
            <v>Selfoss</v>
          </cell>
          <cell r="F12" t="str">
            <v>Karlar Opinn</v>
          </cell>
        </row>
        <row r="13">
          <cell r="A13">
            <v>2001</v>
          </cell>
          <cell r="C13" t="str">
            <v>4. dan</v>
          </cell>
          <cell r="D13" t="str">
            <v>Tindastóll</v>
          </cell>
        </row>
        <row r="14">
          <cell r="A14">
            <v>2000</v>
          </cell>
          <cell r="C14" t="str">
            <v>5. dan</v>
          </cell>
          <cell r="D14" t="str">
            <v>Þróttur</v>
          </cell>
          <cell r="F14" t="str">
            <v>Konur 15 ára +</v>
          </cell>
        </row>
        <row r="15">
          <cell r="A15">
            <v>1999</v>
          </cell>
          <cell r="C15" t="str">
            <v>6. dan</v>
          </cell>
          <cell r="F15" t="str">
            <v>Konur -48</v>
          </cell>
        </row>
        <row r="16">
          <cell r="A16">
            <v>1998</v>
          </cell>
          <cell r="C16" t="str">
            <v>7. dan</v>
          </cell>
          <cell r="F16" t="str">
            <v>Konur -52</v>
          </cell>
        </row>
        <row r="17">
          <cell r="A17">
            <v>1997</v>
          </cell>
          <cell r="C17" t="str">
            <v>8. dan</v>
          </cell>
          <cell r="F17" t="str">
            <v>Konur -57</v>
          </cell>
        </row>
        <row r="18">
          <cell r="A18">
            <v>1996</v>
          </cell>
          <cell r="C18" t="str">
            <v>9. dan</v>
          </cell>
          <cell r="F18" t="str">
            <v>Konur -63</v>
          </cell>
        </row>
        <row r="19">
          <cell r="A19">
            <v>1995</v>
          </cell>
          <cell r="C19" t="str">
            <v>10. dan</v>
          </cell>
          <cell r="F19" t="str">
            <v>Konur -70</v>
          </cell>
        </row>
        <row r="20">
          <cell r="A20">
            <v>1994</v>
          </cell>
          <cell r="F20" t="str">
            <v>Konur -78</v>
          </cell>
        </row>
        <row r="21">
          <cell r="A21">
            <v>1993</v>
          </cell>
          <cell r="F21" t="str">
            <v>Konur +78</v>
          </cell>
        </row>
        <row r="22">
          <cell r="A22">
            <v>1992</v>
          </cell>
          <cell r="F22" t="str">
            <v>Konur Opinn</v>
          </cell>
        </row>
        <row r="23">
          <cell r="A23">
            <v>1991</v>
          </cell>
        </row>
        <row r="24">
          <cell r="A24">
            <v>1990</v>
          </cell>
          <cell r="F24" t="str">
            <v>Karlar 15-20 ára</v>
          </cell>
        </row>
        <row r="25">
          <cell r="A25">
            <v>1989</v>
          </cell>
          <cell r="F25" t="str">
            <v>Dr. U21 -55</v>
          </cell>
        </row>
        <row r="26">
          <cell r="A26">
            <v>1988</v>
          </cell>
          <cell r="F26" t="str">
            <v>Dr. U21 -60</v>
          </cell>
        </row>
        <row r="27">
          <cell r="A27">
            <v>1987</v>
          </cell>
          <cell r="F27" t="str">
            <v>Dr. U21 -66</v>
          </cell>
        </row>
        <row r="28">
          <cell r="A28">
            <v>1986</v>
          </cell>
          <cell r="F28" t="str">
            <v>Dr. U21 -73</v>
          </cell>
        </row>
        <row r="29">
          <cell r="A29">
            <v>1985</v>
          </cell>
          <cell r="F29" t="str">
            <v>Dr. U21 -81</v>
          </cell>
        </row>
        <row r="30">
          <cell r="A30">
            <v>1984</v>
          </cell>
          <cell r="F30" t="str">
            <v>Dr. U21 -90</v>
          </cell>
        </row>
        <row r="31">
          <cell r="A31">
            <v>1983</v>
          </cell>
          <cell r="F31" t="str">
            <v>Dr. U21 -100</v>
          </cell>
        </row>
        <row r="32">
          <cell r="A32">
            <v>1982</v>
          </cell>
          <cell r="F32" t="str">
            <v>Dr. U21 +100</v>
          </cell>
        </row>
        <row r="33">
          <cell r="A33">
            <v>1981</v>
          </cell>
        </row>
        <row r="34">
          <cell r="A34">
            <v>1980</v>
          </cell>
          <cell r="F34" t="str">
            <v>Konur 15-20 ára</v>
          </cell>
        </row>
        <row r="35">
          <cell r="A35">
            <v>1979</v>
          </cell>
          <cell r="F35" t="str">
            <v>St. U21 -44</v>
          </cell>
        </row>
        <row r="36">
          <cell r="A36">
            <v>1978</v>
          </cell>
          <cell r="F36" t="str">
            <v>St. U21 -48</v>
          </cell>
        </row>
        <row r="37">
          <cell r="A37">
            <v>1977</v>
          </cell>
          <cell r="F37" t="str">
            <v>St. U21 -52</v>
          </cell>
        </row>
        <row r="38">
          <cell r="A38">
            <v>1976</v>
          </cell>
          <cell r="F38" t="str">
            <v>St. U21 -57</v>
          </cell>
        </row>
        <row r="39">
          <cell r="A39">
            <v>1975</v>
          </cell>
          <cell r="F39" t="str">
            <v>St. U21 -63</v>
          </cell>
        </row>
        <row r="40">
          <cell r="A40">
            <v>1974</v>
          </cell>
          <cell r="F40" t="str">
            <v>St. U21 -70</v>
          </cell>
        </row>
        <row r="41">
          <cell r="A41">
            <v>1973</v>
          </cell>
          <cell r="F41" t="str">
            <v>St. U21 -78</v>
          </cell>
        </row>
        <row r="42">
          <cell r="A42">
            <v>1972</v>
          </cell>
          <cell r="F42" t="str">
            <v>St. U21 +78</v>
          </cell>
        </row>
        <row r="43">
          <cell r="A43">
            <v>1971</v>
          </cell>
        </row>
        <row r="44">
          <cell r="A44">
            <v>1970</v>
          </cell>
          <cell r="F44" t="str">
            <v>Karlar 15-17 ára</v>
          </cell>
        </row>
        <row r="45">
          <cell r="A45">
            <v>1969</v>
          </cell>
          <cell r="F45" t="str">
            <v>Dr. U18 -50</v>
          </cell>
        </row>
        <row r="46">
          <cell r="A46">
            <v>1968</v>
          </cell>
          <cell r="F46" t="str">
            <v>Dr. U18 -55</v>
          </cell>
        </row>
        <row r="47">
          <cell r="A47">
            <v>1967</v>
          </cell>
          <cell r="F47" t="str">
            <v>Dr. U18 -60</v>
          </cell>
        </row>
        <row r="48">
          <cell r="A48">
            <v>1966</v>
          </cell>
          <cell r="F48" t="str">
            <v>Dr. U18 -66</v>
          </cell>
        </row>
        <row r="49">
          <cell r="A49">
            <v>1965</v>
          </cell>
          <cell r="F49" t="str">
            <v>Dr. U18 -73</v>
          </cell>
        </row>
        <row r="50">
          <cell r="A50">
            <v>1964</v>
          </cell>
          <cell r="F50" t="str">
            <v>Dr. U18 -81</v>
          </cell>
        </row>
        <row r="51">
          <cell r="A51">
            <v>1963</v>
          </cell>
          <cell r="F51" t="str">
            <v>Dr. U18 -90</v>
          </cell>
        </row>
        <row r="52">
          <cell r="A52">
            <v>1962</v>
          </cell>
          <cell r="F52" t="str">
            <v>Dr. U18 +90</v>
          </cell>
        </row>
        <row r="53">
          <cell r="A53">
            <v>1961</v>
          </cell>
        </row>
        <row r="54">
          <cell r="A54">
            <v>1960</v>
          </cell>
          <cell r="F54" t="str">
            <v>Konur 15-17 ára</v>
          </cell>
        </row>
        <row r="55">
          <cell r="A55">
            <v>1959</v>
          </cell>
          <cell r="F55" t="str">
            <v>St. U18 -40</v>
          </cell>
        </row>
        <row r="56">
          <cell r="A56">
            <v>1958</v>
          </cell>
          <cell r="F56" t="str">
            <v>St. U18 -44</v>
          </cell>
        </row>
        <row r="57">
          <cell r="A57">
            <v>1957</v>
          </cell>
          <cell r="F57" t="str">
            <v>St. U18 -48</v>
          </cell>
        </row>
        <row r="58">
          <cell r="A58">
            <v>1956</v>
          </cell>
          <cell r="F58" t="str">
            <v>St. U18 -52</v>
          </cell>
        </row>
        <row r="59">
          <cell r="A59">
            <v>1955</v>
          </cell>
          <cell r="F59" t="str">
            <v>St. U18 -57</v>
          </cell>
        </row>
        <row r="60">
          <cell r="A60">
            <v>1954</v>
          </cell>
          <cell r="F60" t="str">
            <v>St. U18 -63</v>
          </cell>
        </row>
        <row r="61">
          <cell r="A61">
            <v>1953</v>
          </cell>
          <cell r="F61" t="str">
            <v>St. U18 -70</v>
          </cell>
        </row>
        <row r="62">
          <cell r="A62">
            <v>1952</v>
          </cell>
          <cell r="F62" t="str">
            <v>St. U18 +70</v>
          </cell>
        </row>
        <row r="63">
          <cell r="A63">
            <v>1951</v>
          </cell>
        </row>
        <row r="64">
          <cell r="A64">
            <v>1950</v>
          </cell>
          <cell r="F64" t="str">
            <v>Drengir 13-14 ára</v>
          </cell>
        </row>
        <row r="65">
          <cell r="A65">
            <v>1949</v>
          </cell>
          <cell r="F65" t="str">
            <v>Dr. U15 -34</v>
          </cell>
        </row>
        <row r="66">
          <cell r="A66">
            <v>1948</v>
          </cell>
          <cell r="F66" t="str">
            <v>Dr. U15 -38</v>
          </cell>
        </row>
        <row r="67">
          <cell r="A67">
            <v>1947</v>
          </cell>
          <cell r="F67" t="str">
            <v>Dr. U15 -42</v>
          </cell>
        </row>
        <row r="68">
          <cell r="A68">
            <v>1946</v>
          </cell>
          <cell r="F68" t="str">
            <v>Dr. U15 -46</v>
          </cell>
        </row>
        <row r="69">
          <cell r="A69">
            <v>1945</v>
          </cell>
          <cell r="F69" t="str">
            <v>Dr. U15 -50</v>
          </cell>
        </row>
        <row r="70">
          <cell r="A70">
            <v>1944</v>
          </cell>
          <cell r="F70" t="str">
            <v>Dr. U15 -55</v>
          </cell>
        </row>
        <row r="71">
          <cell r="A71">
            <v>1943</v>
          </cell>
          <cell r="F71" t="str">
            <v>Dr. U15 -60</v>
          </cell>
        </row>
        <row r="72">
          <cell r="A72">
            <v>1942</v>
          </cell>
          <cell r="F72" t="str">
            <v>Dr. U15 -66</v>
          </cell>
        </row>
        <row r="73">
          <cell r="A73">
            <v>1941</v>
          </cell>
          <cell r="F73" t="str">
            <v>Dr. U15 -73</v>
          </cell>
        </row>
        <row r="74">
          <cell r="A74">
            <v>1940</v>
          </cell>
          <cell r="F74" t="str">
            <v>Dr. U15 -81</v>
          </cell>
        </row>
        <row r="75">
          <cell r="A75">
            <v>1939</v>
          </cell>
          <cell r="F75" t="str">
            <v>Dr. U15 -90</v>
          </cell>
        </row>
        <row r="76">
          <cell r="A76">
            <v>1938</v>
          </cell>
          <cell r="F76" t="str">
            <v>Dr. U15 +90</v>
          </cell>
        </row>
        <row r="77">
          <cell r="A77">
            <v>0</v>
          </cell>
        </row>
        <row r="78">
          <cell r="A78">
            <v>0</v>
          </cell>
          <cell r="F78" t="str">
            <v>Stúlkur 13-14 ára</v>
          </cell>
        </row>
        <row r="79">
          <cell r="F79" t="str">
            <v>St. U15 -32</v>
          </cell>
        </row>
        <row r="80">
          <cell r="F80" t="str">
            <v>St. U15 -36</v>
          </cell>
        </row>
        <row r="81">
          <cell r="F81" t="str">
            <v>St. U15 -40</v>
          </cell>
        </row>
        <row r="82">
          <cell r="F82" t="str">
            <v>St. U15 -44</v>
          </cell>
        </row>
        <row r="83">
          <cell r="F83" t="str">
            <v>St. U15 -48</v>
          </cell>
        </row>
        <row r="84">
          <cell r="F84" t="str">
            <v>St. U15 -52</v>
          </cell>
        </row>
        <row r="85">
          <cell r="F85" t="str">
            <v>St. U15 -57</v>
          </cell>
        </row>
        <row r="86">
          <cell r="F86" t="str">
            <v>St. U15 -63</v>
          </cell>
        </row>
        <row r="87">
          <cell r="F87" t="str">
            <v>St. U15 -70</v>
          </cell>
        </row>
        <row r="88">
          <cell r="F88" t="str">
            <v>St. U15 +70</v>
          </cell>
        </row>
        <row r="90">
          <cell r="F90" t="str">
            <v>Drengir 11-12 ára</v>
          </cell>
        </row>
        <row r="91">
          <cell r="F91" t="str">
            <v>Dr. U13 -30</v>
          </cell>
        </row>
        <row r="92">
          <cell r="F92" t="str">
            <v>Dr. U13 -34</v>
          </cell>
        </row>
        <row r="93">
          <cell r="F93" t="str">
            <v>Dr. U13 -38</v>
          </cell>
        </row>
        <row r="94">
          <cell r="F94" t="str">
            <v>Dr. U13 -42</v>
          </cell>
        </row>
        <row r="95">
          <cell r="F95" t="str">
            <v>Dr. U13 -46</v>
          </cell>
        </row>
        <row r="96">
          <cell r="F96" t="str">
            <v>Dr. U13 -50</v>
          </cell>
        </row>
        <row r="97">
          <cell r="F97" t="str">
            <v>Dr. U13 -55</v>
          </cell>
        </row>
        <row r="98">
          <cell r="F98" t="str">
            <v>Dr. U13 -60</v>
          </cell>
        </row>
        <row r="99">
          <cell r="F99" t="str">
            <v>Dr. U13 -66</v>
          </cell>
        </row>
        <row r="100">
          <cell r="F100" t="str">
            <v>Dr. U13 -73</v>
          </cell>
        </row>
        <row r="101">
          <cell r="F101" t="str">
            <v>Dr. U13 -81</v>
          </cell>
        </row>
        <row r="102">
          <cell r="F102" t="str">
            <v>Dr. U13 -90</v>
          </cell>
        </row>
        <row r="103">
          <cell r="F103" t="str">
            <v>Dr. U13 +90</v>
          </cell>
        </row>
        <row r="105">
          <cell r="F105" t="str">
            <v>Stúlkur 11-12 ára</v>
          </cell>
        </row>
        <row r="106">
          <cell r="F106" t="str">
            <v>St. U13 -32</v>
          </cell>
        </row>
        <row r="107">
          <cell r="F107" t="str">
            <v>St. U13 -36</v>
          </cell>
        </row>
        <row r="108">
          <cell r="F108" t="str">
            <v>St. U13 -40</v>
          </cell>
        </row>
        <row r="109">
          <cell r="F109" t="str">
            <v>St. U13 -44</v>
          </cell>
        </row>
        <row r="110">
          <cell r="F110" t="str">
            <v>St. U13 -48</v>
          </cell>
        </row>
        <row r="111">
          <cell r="F111" t="str">
            <v>St. U13 -52</v>
          </cell>
        </row>
        <row r="112">
          <cell r="F112" t="str">
            <v>St. U13 -57</v>
          </cell>
        </row>
        <row r="113">
          <cell r="F113" t="str">
            <v>St. U13 -63</v>
          </cell>
        </row>
        <row r="114">
          <cell r="F114" t="str">
            <v>St. U13 -70</v>
          </cell>
        </row>
        <row r="115">
          <cell r="F115" t="str">
            <v>St. U13 +70</v>
          </cell>
        </row>
        <row r="117">
          <cell r="F117" t="str">
            <v>Drengir 10 ára</v>
          </cell>
        </row>
        <row r="118">
          <cell r="F118" t="str">
            <v>Dr. U11 -25</v>
          </cell>
        </row>
        <row r="119">
          <cell r="F119" t="str">
            <v>Dr. U11 -27</v>
          </cell>
        </row>
        <row r="120">
          <cell r="F120" t="str">
            <v>Dr. U11 -30</v>
          </cell>
        </row>
        <row r="121">
          <cell r="F121" t="str">
            <v>Dr. U11 -34</v>
          </cell>
        </row>
        <row r="122">
          <cell r="F122" t="str">
            <v>Dr. U11 -38</v>
          </cell>
        </row>
        <row r="123">
          <cell r="F123" t="str">
            <v>Dr. U11 -42</v>
          </cell>
        </row>
        <row r="124">
          <cell r="F124" t="str">
            <v>Dr. U11 -46</v>
          </cell>
        </row>
        <row r="125">
          <cell r="F125" t="str">
            <v>Dr. U11 -50</v>
          </cell>
        </row>
        <row r="126">
          <cell r="F126" t="str">
            <v>Dr. U11 -55</v>
          </cell>
        </row>
        <row r="127">
          <cell r="F127" t="str">
            <v>Dr. U11 +55</v>
          </cell>
        </row>
        <row r="129">
          <cell r="F129" t="str">
            <v>Stúlkur 10 ára</v>
          </cell>
        </row>
        <row r="130">
          <cell r="F130" t="str">
            <v>St. U11 -25</v>
          </cell>
        </row>
        <row r="131">
          <cell r="F131" t="str">
            <v>St. U11 -28</v>
          </cell>
        </row>
        <row r="132">
          <cell r="F132" t="str">
            <v>St. U11 -32</v>
          </cell>
        </row>
        <row r="133">
          <cell r="F133" t="str">
            <v>St. U11 -36</v>
          </cell>
        </row>
        <row r="134">
          <cell r="F134" t="str">
            <v>St. U11 -40</v>
          </cell>
        </row>
        <row r="135">
          <cell r="F135" t="str">
            <v>St. U11 -44</v>
          </cell>
        </row>
        <row r="136">
          <cell r="F136" t="str">
            <v>St. U11 -48</v>
          </cell>
        </row>
        <row r="137">
          <cell r="F137" t="str">
            <v>St. U11 -52</v>
          </cell>
        </row>
        <row r="138">
          <cell r="F138" t="str">
            <v>St. U11 -57</v>
          </cell>
        </row>
        <row r="139">
          <cell r="F139" t="str">
            <v>St. U11 +57</v>
          </cell>
        </row>
        <row r="141">
          <cell r="F141" t="str">
            <v>Drengir 9 ára</v>
          </cell>
        </row>
        <row r="142">
          <cell r="F142" t="str">
            <v>Dr. U10 -23</v>
          </cell>
        </row>
        <row r="143">
          <cell r="F143" t="str">
            <v>Dr. U10 -25</v>
          </cell>
        </row>
        <row r="144">
          <cell r="F144" t="str">
            <v>Dr. U10 -27</v>
          </cell>
        </row>
        <row r="145">
          <cell r="F145" t="str">
            <v>Dr. U10 -30</v>
          </cell>
        </row>
        <row r="146">
          <cell r="F146" t="str">
            <v>Dr. U10 -34</v>
          </cell>
        </row>
        <row r="147">
          <cell r="F147" t="str">
            <v>Dr. U10 -38</v>
          </cell>
        </row>
        <row r="148">
          <cell r="F148" t="str">
            <v>Dr. U10 -42</v>
          </cell>
        </row>
        <row r="149">
          <cell r="F149" t="str">
            <v>Dr. U10 -46</v>
          </cell>
        </row>
        <row r="150">
          <cell r="F150" t="str">
            <v>Dr. U10 -50</v>
          </cell>
        </row>
        <row r="151">
          <cell r="F151" t="str">
            <v>Dr. U10 +50</v>
          </cell>
        </row>
        <row r="153">
          <cell r="F153" t="str">
            <v>Stúlkur 9 ára</v>
          </cell>
        </row>
        <row r="154">
          <cell r="F154" t="str">
            <v>St. U10 -23</v>
          </cell>
        </row>
        <row r="155">
          <cell r="F155" t="str">
            <v>St. U10 -25</v>
          </cell>
        </row>
        <row r="156">
          <cell r="F156" t="str">
            <v>St. U10 -28</v>
          </cell>
        </row>
        <row r="157">
          <cell r="F157" t="str">
            <v>St. U10 -32</v>
          </cell>
        </row>
        <row r="158">
          <cell r="F158" t="str">
            <v>St. U10 -36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óts-tilkynning"/>
      <sheetName val="Aldurs og þyngdarflokkar"/>
      <sheetName val="Skráning þátttakenda"/>
      <sheetName val="Skráning Sveit U13 og U1"/>
      <sheetName val="Skráning Sveit U18"/>
      <sheetName val="Skráning Sveit U21"/>
      <sheetName val="Starfsmenn frá klúbbnum "/>
    </sheetNames>
    <sheetDataSet>
      <sheetData sheetId="0">
        <row r="3">
          <cell r="D3">
            <v>2007</v>
          </cell>
          <cell r="E3" t="str">
            <v>K</v>
          </cell>
          <cell r="F3" t="str">
            <v>6. kyu</v>
          </cell>
          <cell r="G3" t="str">
            <v>Draupnir</v>
          </cell>
          <cell r="I3" t="str">
            <v>Karlar</v>
          </cell>
        </row>
        <row r="4">
          <cell r="D4">
            <v>2006</v>
          </cell>
          <cell r="E4" t="str">
            <v>M</v>
          </cell>
          <cell r="F4" t="str">
            <v>5. kyu</v>
          </cell>
          <cell r="G4" t="str">
            <v>Grindavík</v>
          </cell>
          <cell r="I4" t="str">
            <v>M-60</v>
          </cell>
        </row>
        <row r="5">
          <cell r="D5">
            <v>2005</v>
          </cell>
          <cell r="F5" t="str">
            <v>4. kyu</v>
          </cell>
          <cell r="G5" t="str">
            <v>ÍR</v>
          </cell>
          <cell r="I5" t="str">
            <v>M-66</v>
          </cell>
        </row>
        <row r="6">
          <cell r="D6">
            <v>2004</v>
          </cell>
          <cell r="F6" t="str">
            <v>3. kyu</v>
          </cell>
          <cell r="G6" t="str">
            <v>JDÁ</v>
          </cell>
          <cell r="I6" t="str">
            <v>M-73</v>
          </cell>
        </row>
        <row r="7">
          <cell r="D7">
            <v>2003</v>
          </cell>
          <cell r="F7" t="str">
            <v>2. kyu</v>
          </cell>
          <cell r="G7" t="str">
            <v>JG</v>
          </cell>
          <cell r="I7" t="str">
            <v>M-81</v>
          </cell>
        </row>
        <row r="8">
          <cell r="D8">
            <v>2002</v>
          </cell>
          <cell r="F8" t="str">
            <v>1. kyu</v>
          </cell>
          <cell r="G8" t="str">
            <v>JR</v>
          </cell>
          <cell r="I8" t="str">
            <v>M-90</v>
          </cell>
        </row>
        <row r="9">
          <cell r="D9">
            <v>2001</v>
          </cell>
          <cell r="F9" t="str">
            <v>1. dan</v>
          </cell>
          <cell r="G9" t="str">
            <v>Njarðvík</v>
          </cell>
          <cell r="I9" t="str">
            <v>M-100</v>
          </cell>
        </row>
        <row r="10">
          <cell r="D10">
            <v>2000</v>
          </cell>
          <cell r="F10" t="str">
            <v>2. dan</v>
          </cell>
          <cell r="G10" t="str">
            <v>Pardus</v>
          </cell>
          <cell r="I10" t="str">
            <v>M+100</v>
          </cell>
        </row>
        <row r="11">
          <cell r="D11">
            <v>1999</v>
          </cell>
          <cell r="F11" t="str">
            <v>3. dan</v>
          </cell>
          <cell r="G11" t="str">
            <v>Selfoss</v>
          </cell>
          <cell r="I11" t="str">
            <v>M+90</v>
          </cell>
        </row>
        <row r="12">
          <cell r="D12">
            <v>1998</v>
          </cell>
          <cell r="F12" t="str">
            <v>4. dan</v>
          </cell>
          <cell r="G12" t="str">
            <v>Þróttur</v>
          </cell>
          <cell r="I12" t="str">
            <v>MO</v>
          </cell>
        </row>
        <row r="13">
          <cell r="D13">
            <v>1997</v>
          </cell>
          <cell r="F13" t="str">
            <v>5. dan</v>
          </cell>
          <cell r="I13" t="str">
            <v>Konur</v>
          </cell>
        </row>
        <row r="14">
          <cell r="D14">
            <v>1996</v>
          </cell>
          <cell r="F14" t="str">
            <v>6.dan</v>
          </cell>
          <cell r="I14" t="str">
            <v>K-48</v>
          </cell>
        </row>
        <row r="15">
          <cell r="D15">
            <v>1995</v>
          </cell>
          <cell r="F15" t="str">
            <v>7.dan</v>
          </cell>
          <cell r="I15" t="str">
            <v>K-52</v>
          </cell>
        </row>
        <row r="16">
          <cell r="D16">
            <v>1994</v>
          </cell>
          <cell r="F16" t="str">
            <v>8. dan</v>
          </cell>
          <cell r="I16" t="str">
            <v>K-57</v>
          </cell>
        </row>
        <row r="17">
          <cell r="D17">
            <v>1993</v>
          </cell>
          <cell r="F17" t="str">
            <v>9. dan</v>
          </cell>
          <cell r="I17" t="str">
            <v>K-63</v>
          </cell>
        </row>
        <row r="18">
          <cell r="D18">
            <v>1992</v>
          </cell>
          <cell r="F18" t="str">
            <v>10. dan</v>
          </cell>
          <cell r="I18" t="str">
            <v>K-70</v>
          </cell>
        </row>
        <row r="19">
          <cell r="D19">
            <v>1991</v>
          </cell>
          <cell r="I19" t="str">
            <v>K-78</v>
          </cell>
        </row>
        <row r="20">
          <cell r="D20">
            <v>1990</v>
          </cell>
          <cell r="I20" t="str">
            <v>K+78</v>
          </cell>
        </row>
        <row r="21">
          <cell r="D21">
            <v>1989</v>
          </cell>
          <cell r="I21" t="str">
            <v>K+70</v>
          </cell>
        </row>
        <row r="22">
          <cell r="D22">
            <v>1988</v>
          </cell>
          <cell r="I22" t="str">
            <v>KO</v>
          </cell>
        </row>
        <row r="23">
          <cell r="D23">
            <v>1987</v>
          </cell>
          <cell r="I23" t="str">
            <v>U21 Piltar</v>
          </cell>
        </row>
        <row r="24">
          <cell r="D24">
            <v>1986</v>
          </cell>
          <cell r="I24" t="str">
            <v>P-55</v>
          </cell>
        </row>
        <row r="25">
          <cell r="D25">
            <v>1985</v>
          </cell>
          <cell r="I25" t="str">
            <v>P-60</v>
          </cell>
        </row>
        <row r="26">
          <cell r="D26">
            <v>1984</v>
          </cell>
          <cell r="I26" t="str">
            <v>P-66</v>
          </cell>
        </row>
        <row r="27">
          <cell r="D27">
            <v>1983</v>
          </cell>
          <cell r="I27" t="str">
            <v>P-73</v>
          </cell>
        </row>
        <row r="28">
          <cell r="D28">
            <v>1982</v>
          </cell>
          <cell r="I28" t="str">
            <v>P-81</v>
          </cell>
        </row>
        <row r="29">
          <cell r="D29">
            <v>1981</v>
          </cell>
          <cell r="I29" t="str">
            <v>P-90</v>
          </cell>
        </row>
        <row r="30">
          <cell r="D30">
            <v>1980</v>
          </cell>
          <cell r="I30" t="str">
            <v>P-100</v>
          </cell>
        </row>
        <row r="31">
          <cell r="D31">
            <v>1979</v>
          </cell>
          <cell r="I31" t="str">
            <v>P+100</v>
          </cell>
        </row>
        <row r="32">
          <cell r="D32">
            <v>1978</v>
          </cell>
          <cell r="I32" t="str">
            <v>U21 Stúlkur</v>
          </cell>
        </row>
        <row r="33">
          <cell r="D33">
            <v>1977</v>
          </cell>
          <cell r="I33" t="str">
            <v>S-44</v>
          </cell>
        </row>
        <row r="34">
          <cell r="D34">
            <v>1976</v>
          </cell>
          <cell r="I34" t="str">
            <v>S-48</v>
          </cell>
        </row>
        <row r="35">
          <cell r="D35">
            <v>1975</v>
          </cell>
          <cell r="I35" t="str">
            <v>S-52</v>
          </cell>
        </row>
        <row r="36">
          <cell r="D36">
            <v>1974</v>
          </cell>
          <cell r="I36" t="str">
            <v>S-57</v>
          </cell>
        </row>
        <row r="37">
          <cell r="D37">
            <v>1973</v>
          </cell>
          <cell r="I37" t="str">
            <v>S-63</v>
          </cell>
        </row>
        <row r="38">
          <cell r="D38">
            <v>1972</v>
          </cell>
          <cell r="I38" t="str">
            <v>S-70</v>
          </cell>
        </row>
        <row r="39">
          <cell r="D39">
            <v>1971</v>
          </cell>
          <cell r="I39" t="str">
            <v>S-78</v>
          </cell>
        </row>
        <row r="40">
          <cell r="D40">
            <v>1970</v>
          </cell>
          <cell r="I40" t="str">
            <v>S+78</v>
          </cell>
        </row>
        <row r="41">
          <cell r="D41">
            <v>1969</v>
          </cell>
          <cell r="I41" t="str">
            <v>U18 Drengir</v>
          </cell>
        </row>
        <row r="42">
          <cell r="D42">
            <v>1968</v>
          </cell>
          <cell r="I42" t="str">
            <v>UD-50</v>
          </cell>
        </row>
        <row r="43">
          <cell r="D43">
            <v>1967</v>
          </cell>
          <cell r="I43" t="str">
            <v>UD-55</v>
          </cell>
        </row>
        <row r="44">
          <cell r="D44">
            <v>1966</v>
          </cell>
          <cell r="I44" t="str">
            <v>UD-60</v>
          </cell>
        </row>
        <row r="45">
          <cell r="D45">
            <v>1965</v>
          </cell>
          <cell r="I45" t="str">
            <v>UD-66</v>
          </cell>
        </row>
        <row r="46">
          <cell r="D46">
            <v>1964</v>
          </cell>
          <cell r="I46" t="str">
            <v>UD-73</v>
          </cell>
        </row>
        <row r="47">
          <cell r="D47">
            <v>1963</v>
          </cell>
          <cell r="I47" t="str">
            <v>UD-81</v>
          </cell>
        </row>
        <row r="48">
          <cell r="D48">
            <v>1962</v>
          </cell>
          <cell r="I48" t="str">
            <v>UD-90</v>
          </cell>
        </row>
        <row r="49">
          <cell r="D49">
            <v>1961</v>
          </cell>
          <cell r="I49" t="str">
            <v>UD+90</v>
          </cell>
        </row>
        <row r="50">
          <cell r="D50">
            <v>1960</v>
          </cell>
          <cell r="I50" t="str">
            <v>U18 Stúlkur</v>
          </cell>
        </row>
        <row r="51">
          <cell r="D51">
            <v>1959</v>
          </cell>
          <cell r="I51" t="str">
            <v>US-40</v>
          </cell>
        </row>
        <row r="52">
          <cell r="D52">
            <v>1958</v>
          </cell>
          <cell r="I52" t="str">
            <v>US-44</v>
          </cell>
        </row>
        <row r="53">
          <cell r="D53">
            <v>1957</v>
          </cell>
          <cell r="I53" t="str">
            <v>US-48</v>
          </cell>
        </row>
        <row r="54">
          <cell r="D54">
            <v>1956</v>
          </cell>
          <cell r="I54" t="str">
            <v>US-52</v>
          </cell>
        </row>
        <row r="55">
          <cell r="D55">
            <v>1955</v>
          </cell>
          <cell r="I55" t="str">
            <v>US-57</v>
          </cell>
        </row>
        <row r="56">
          <cell r="D56">
            <v>1954</v>
          </cell>
          <cell r="I56" t="str">
            <v>US-63</v>
          </cell>
        </row>
        <row r="57">
          <cell r="D57">
            <v>1953</v>
          </cell>
          <cell r="I57" t="str">
            <v>US-70</v>
          </cell>
        </row>
        <row r="58">
          <cell r="D58">
            <v>1952</v>
          </cell>
          <cell r="I58" t="str">
            <v>US+70</v>
          </cell>
        </row>
        <row r="59">
          <cell r="D59">
            <v>1951</v>
          </cell>
          <cell r="I59" t="str">
            <v>U15 Drengir</v>
          </cell>
        </row>
        <row r="60">
          <cell r="D60">
            <v>1950</v>
          </cell>
          <cell r="I60" t="str">
            <v>TD-34</v>
          </cell>
        </row>
        <row r="61">
          <cell r="D61">
            <v>1949</v>
          </cell>
          <cell r="I61" t="str">
            <v>TD-38</v>
          </cell>
        </row>
        <row r="62">
          <cell r="D62">
            <v>1948</v>
          </cell>
          <cell r="I62" t="str">
            <v>TD-42</v>
          </cell>
        </row>
        <row r="63">
          <cell r="D63">
            <v>1947</v>
          </cell>
          <cell r="I63" t="str">
            <v>TD-46</v>
          </cell>
        </row>
        <row r="64">
          <cell r="D64">
            <v>1946</v>
          </cell>
          <cell r="I64" t="str">
            <v>TD-50</v>
          </cell>
        </row>
        <row r="65">
          <cell r="D65">
            <v>1945</v>
          </cell>
          <cell r="I65" t="str">
            <v>TD-55</v>
          </cell>
        </row>
        <row r="66">
          <cell r="D66">
            <v>1944</v>
          </cell>
          <cell r="I66" t="str">
            <v>TD-60</v>
          </cell>
        </row>
        <row r="67">
          <cell r="D67">
            <v>1943</v>
          </cell>
          <cell r="I67" t="str">
            <v>TD-66</v>
          </cell>
        </row>
        <row r="68">
          <cell r="D68">
            <v>1942</v>
          </cell>
          <cell r="I68" t="str">
            <v>TD-73</v>
          </cell>
        </row>
        <row r="69">
          <cell r="D69">
            <v>1941</v>
          </cell>
          <cell r="I69" t="str">
            <v>TD-81</v>
          </cell>
        </row>
        <row r="70">
          <cell r="D70">
            <v>1940</v>
          </cell>
          <cell r="I70" t="str">
            <v>TD-90</v>
          </cell>
        </row>
        <row r="71">
          <cell r="D71">
            <v>1939</v>
          </cell>
          <cell r="I71" t="str">
            <v>TD+90</v>
          </cell>
        </row>
        <row r="72">
          <cell r="D72">
            <v>1938</v>
          </cell>
          <cell r="I72" t="str">
            <v>TD+66</v>
          </cell>
        </row>
        <row r="73">
          <cell r="D73">
            <v>1937</v>
          </cell>
          <cell r="I73" t="str">
            <v>U15 Stúlkur</v>
          </cell>
        </row>
        <row r="74">
          <cell r="D74">
            <v>1936</v>
          </cell>
          <cell r="I74" t="str">
            <v>TS-32</v>
          </cell>
        </row>
        <row r="75">
          <cell r="D75">
            <v>1935</v>
          </cell>
          <cell r="I75" t="str">
            <v>TS-36</v>
          </cell>
        </row>
        <row r="76">
          <cell r="D76">
            <v>1934</v>
          </cell>
          <cell r="I76" t="str">
            <v>TS-40</v>
          </cell>
        </row>
        <row r="77">
          <cell r="D77">
            <v>1933</v>
          </cell>
          <cell r="I77" t="str">
            <v>TS-44</v>
          </cell>
        </row>
        <row r="78">
          <cell r="I78" t="str">
            <v>TS-48</v>
          </cell>
        </row>
        <row r="79">
          <cell r="I79" t="str">
            <v>TS-52</v>
          </cell>
        </row>
        <row r="80">
          <cell r="I80" t="str">
            <v>TS-57</v>
          </cell>
        </row>
        <row r="81">
          <cell r="I81" t="str">
            <v>TS-63</v>
          </cell>
        </row>
        <row r="82">
          <cell r="I82" t="str">
            <v>TS-70</v>
          </cell>
        </row>
        <row r="83">
          <cell r="I83" t="str">
            <v>TS+70</v>
          </cell>
        </row>
        <row r="84">
          <cell r="I84" t="str">
            <v>U13 Drengir</v>
          </cell>
        </row>
        <row r="85">
          <cell r="I85" t="str">
            <v>BD-30</v>
          </cell>
        </row>
        <row r="86">
          <cell r="I86" t="str">
            <v>BD-34</v>
          </cell>
        </row>
        <row r="87">
          <cell r="I87" t="str">
            <v>BD-38</v>
          </cell>
        </row>
        <row r="88">
          <cell r="I88" t="str">
            <v>BD-42</v>
          </cell>
        </row>
        <row r="89">
          <cell r="I89" t="str">
            <v>BD-46</v>
          </cell>
        </row>
        <row r="90">
          <cell r="I90" t="str">
            <v>BD-50</v>
          </cell>
        </row>
        <row r="91">
          <cell r="I91" t="str">
            <v>BD-55</v>
          </cell>
        </row>
        <row r="92">
          <cell r="I92" t="str">
            <v>BD-60</v>
          </cell>
        </row>
        <row r="93">
          <cell r="I93" t="str">
            <v>BD-66</v>
          </cell>
        </row>
        <row r="94">
          <cell r="I94" t="str">
            <v>BD-73</v>
          </cell>
        </row>
        <row r="95">
          <cell r="I95" t="str">
            <v>BD-81</v>
          </cell>
        </row>
        <row r="96">
          <cell r="I96" t="str">
            <v>BD-90</v>
          </cell>
        </row>
        <row r="97">
          <cell r="I97" t="str">
            <v>BD+90</v>
          </cell>
        </row>
        <row r="98">
          <cell r="I98" t="str">
            <v>U13 Stúlkur</v>
          </cell>
        </row>
        <row r="99">
          <cell r="I99" t="str">
            <v>BS-32</v>
          </cell>
        </row>
        <row r="100">
          <cell r="I100" t="str">
            <v>BS-36</v>
          </cell>
        </row>
        <row r="101">
          <cell r="I101" t="str">
            <v>BS-40</v>
          </cell>
        </row>
        <row r="102">
          <cell r="I102" t="str">
            <v>BS-44</v>
          </cell>
        </row>
        <row r="103">
          <cell r="I103" t="str">
            <v>BS-48</v>
          </cell>
        </row>
        <row r="104">
          <cell r="I104" t="str">
            <v>BS-52</v>
          </cell>
        </row>
        <row r="105">
          <cell r="I105" t="str">
            <v>BS-57</v>
          </cell>
        </row>
        <row r="106">
          <cell r="I106" t="str">
            <v>BS-63</v>
          </cell>
        </row>
        <row r="107">
          <cell r="I107" t="str">
            <v>BS-70</v>
          </cell>
        </row>
        <row r="108">
          <cell r="I108" t="str">
            <v>BS+70</v>
          </cell>
        </row>
        <row r="109">
          <cell r="I109" t="str">
            <v>U11 Drengir</v>
          </cell>
        </row>
        <row r="110">
          <cell r="I110" t="str">
            <v>SD-25</v>
          </cell>
        </row>
        <row r="111">
          <cell r="I111" t="str">
            <v>SD-27</v>
          </cell>
        </row>
        <row r="112">
          <cell r="I112" t="str">
            <v>SD-30</v>
          </cell>
        </row>
        <row r="113">
          <cell r="I113" t="str">
            <v>SD-34</v>
          </cell>
        </row>
        <row r="114">
          <cell r="I114" t="str">
            <v>SD-38</v>
          </cell>
        </row>
        <row r="115">
          <cell r="I115" t="str">
            <v>SD-42</v>
          </cell>
        </row>
        <row r="116">
          <cell r="I116" t="str">
            <v>SD-46</v>
          </cell>
        </row>
        <row r="117">
          <cell r="I117" t="str">
            <v>SD-50</v>
          </cell>
        </row>
        <row r="118">
          <cell r="I118" t="str">
            <v>SD-55</v>
          </cell>
        </row>
        <row r="119">
          <cell r="I119" t="str">
            <v>SD+55</v>
          </cell>
        </row>
        <row r="120">
          <cell r="I120" t="str">
            <v>U11 Stúlkur</v>
          </cell>
        </row>
        <row r="121">
          <cell r="I121" t="str">
            <v>SS-25</v>
          </cell>
        </row>
        <row r="122">
          <cell r="I122" t="str">
            <v>SS-28</v>
          </cell>
        </row>
        <row r="123">
          <cell r="I123" t="str">
            <v>SS-32</v>
          </cell>
        </row>
        <row r="124">
          <cell r="I124" t="str">
            <v>SS-36</v>
          </cell>
        </row>
        <row r="125">
          <cell r="I125" t="str">
            <v>SS-40</v>
          </cell>
        </row>
        <row r="126">
          <cell r="I126" t="str">
            <v>SS-44</v>
          </cell>
        </row>
        <row r="127">
          <cell r="I127" t="str">
            <v>SS-48</v>
          </cell>
        </row>
        <row r="128">
          <cell r="I128" t="str">
            <v>SS-52</v>
          </cell>
        </row>
        <row r="129">
          <cell r="I129" t="str">
            <v>SS-57</v>
          </cell>
        </row>
        <row r="130">
          <cell r="I130" t="str">
            <v>SS+57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óts-tilkynning"/>
      <sheetName val="Skráning í Sveitakeppni"/>
      <sheetName val="Aldurs og þyngdarflokkar"/>
      <sheetName val="Starfsmenn"/>
      <sheetName val="Verðlau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óts-tilkynning"/>
      <sheetName val="Aldurs og þyngdarflokkar"/>
      <sheetName val="Skráning Sveit U13 og U15"/>
      <sheetName val="Skráning Sveit U18"/>
      <sheetName val="Skráning Sveit U21"/>
      <sheetName val="Starfsmenn frá klúbbnum "/>
      <sheetName val="Verðlaun"/>
    </sheetNames>
    <sheetDataSet>
      <sheetData sheetId="0"/>
      <sheetData sheetId="1">
        <row r="5">
          <cell r="A5" t="str">
            <v>Íslandsmót yngri flokka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óts-tilkynning"/>
      <sheetName val="Aldurs og þyngdarflokkar"/>
      <sheetName val="Skráning þátttakenda"/>
      <sheetName val="Starfsmenn frá klúbbnum "/>
    </sheetNames>
    <sheetDataSet>
      <sheetData sheetId="0">
        <row r="3">
          <cell r="F3" t="str">
            <v>6. kyu</v>
          </cell>
        </row>
        <row r="4">
          <cell r="F4" t="str">
            <v>5. kyu</v>
          </cell>
        </row>
        <row r="5">
          <cell r="F5" t="str">
            <v>4. kyu</v>
          </cell>
        </row>
        <row r="6">
          <cell r="F6" t="str">
            <v>3. kyu</v>
          </cell>
        </row>
        <row r="7">
          <cell r="F7" t="str">
            <v>2. kyu</v>
          </cell>
        </row>
        <row r="8">
          <cell r="F8" t="str">
            <v>1. kyu</v>
          </cell>
        </row>
        <row r="9">
          <cell r="F9" t="str">
            <v>1. dan</v>
          </cell>
        </row>
        <row r="10">
          <cell r="F10" t="str">
            <v>2. dan</v>
          </cell>
        </row>
        <row r="11">
          <cell r="F11" t="str">
            <v>3. dan</v>
          </cell>
        </row>
        <row r="12">
          <cell r="F12" t="str">
            <v>4. dan</v>
          </cell>
        </row>
        <row r="13">
          <cell r="F13" t="str">
            <v>5. dan</v>
          </cell>
        </row>
        <row r="14">
          <cell r="F14" t="str">
            <v>6.dan</v>
          </cell>
        </row>
        <row r="15">
          <cell r="F15" t="str">
            <v>7.dan</v>
          </cell>
        </row>
        <row r="16">
          <cell r="F16" t="str">
            <v>8. dan</v>
          </cell>
        </row>
        <row r="17">
          <cell r="F17" t="str">
            <v>9. dan</v>
          </cell>
        </row>
        <row r="18">
          <cell r="F18" t="str">
            <v>10. dan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óts-tilkynning"/>
      <sheetName val="Aldurs og þyngdarflokkar"/>
      <sheetName val="Skráning þátttakenda"/>
      <sheetName val="Starfsmenn frá klúbbnum "/>
    </sheetNames>
    <sheetDataSet>
      <sheetData sheetId="0">
        <row r="3">
          <cell r="F3" t="str">
            <v>6. kyu</v>
          </cell>
        </row>
        <row r="4">
          <cell r="F4" t="str">
            <v>5. kyu</v>
          </cell>
        </row>
        <row r="5">
          <cell r="F5" t="str">
            <v>4. kyu</v>
          </cell>
        </row>
        <row r="6">
          <cell r="F6" t="str">
            <v>3. kyu</v>
          </cell>
        </row>
        <row r="7">
          <cell r="F7" t="str">
            <v>2. kyu</v>
          </cell>
        </row>
        <row r="8">
          <cell r="F8" t="str">
            <v>1. kyu</v>
          </cell>
        </row>
        <row r="9">
          <cell r="F9" t="str">
            <v>1. dan</v>
          </cell>
        </row>
        <row r="10">
          <cell r="F10" t="str">
            <v>2. dan</v>
          </cell>
        </row>
        <row r="11">
          <cell r="F11" t="str">
            <v>3. dan</v>
          </cell>
        </row>
        <row r="12">
          <cell r="F12" t="str">
            <v>4. dan</v>
          </cell>
        </row>
        <row r="13">
          <cell r="F13" t="str">
            <v>5. dan</v>
          </cell>
        </row>
        <row r="14">
          <cell r="F14" t="str">
            <v>6.dan</v>
          </cell>
        </row>
        <row r="15">
          <cell r="F15" t="str">
            <v>7.dan</v>
          </cell>
        </row>
        <row r="16">
          <cell r="F16" t="str">
            <v>8. dan</v>
          </cell>
        </row>
        <row r="17">
          <cell r="F17" t="str">
            <v>9. dan</v>
          </cell>
        </row>
        <row r="18">
          <cell r="F18" t="str">
            <v>10. dan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óts-tilkynning"/>
      <sheetName val="Aldurs og þyngdarflokkar"/>
      <sheetName val="Skráning þátttakenda"/>
      <sheetName val="Starfsmenn"/>
      <sheetName val="Verðlau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jsi@jsi.i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jsi.is/" TargetMode="External"/><Relationship Id="rId1" Type="http://schemas.openxmlformats.org/officeDocument/2006/relationships/hyperlink" Target="mailto:jsi@jsi.is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85.220.21.14:8080/jsi/" TargetMode="External"/><Relationship Id="rId4" Type="http://schemas.openxmlformats.org/officeDocument/2006/relationships/hyperlink" Target="mailto:jsi@jsi.is" TargetMode="Externa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2:I290"/>
  <sheetViews>
    <sheetView topLeftCell="H1" zoomScaleNormal="100" workbookViewId="0">
      <selection sqref="A1:G1048576"/>
    </sheetView>
  </sheetViews>
  <sheetFormatPr defaultRowHeight="15" x14ac:dyDescent="0.25"/>
  <cols>
    <col min="1" max="1" width="10.5703125" style="93" hidden="1" customWidth="1"/>
    <col min="2" max="2" width="5" style="93" hidden="1" customWidth="1"/>
    <col min="3" max="3" width="7.140625" style="94" hidden="1" customWidth="1"/>
    <col min="4" max="4" width="9" style="94" hidden="1" customWidth="1"/>
    <col min="5" max="5" width="6" style="94" hidden="1" customWidth="1"/>
    <col min="6" max="7" width="16.140625" style="94" hidden="1" customWidth="1"/>
    <col min="8" max="8" width="6.5703125" style="94" customWidth="1"/>
    <col min="9" max="9" width="9.140625" style="94"/>
    <col min="10" max="16384" width="9.140625" style="93"/>
  </cols>
  <sheetData>
    <row r="2" spans="1:7" ht="30" customHeight="1" x14ac:dyDescent="0.25">
      <c r="A2" s="98" t="s">
        <v>0</v>
      </c>
      <c r="B2" s="98" t="s">
        <v>4</v>
      </c>
      <c r="C2" s="99" t="s">
        <v>3</v>
      </c>
      <c r="D2" s="100" t="s">
        <v>1</v>
      </c>
      <c r="E2" s="99" t="s">
        <v>2</v>
      </c>
      <c r="F2" s="101" t="s">
        <v>36</v>
      </c>
      <c r="G2" s="98" t="s">
        <v>365</v>
      </c>
    </row>
    <row r="3" spans="1:7" x14ac:dyDescent="0.25">
      <c r="A3" s="102"/>
      <c r="B3" s="102"/>
      <c r="C3" s="103"/>
      <c r="D3" s="104"/>
      <c r="E3" s="103"/>
      <c r="F3" s="105"/>
      <c r="G3" s="102"/>
    </row>
    <row r="4" spans="1:7" ht="15" customHeight="1" x14ac:dyDescent="0.25">
      <c r="A4" s="94" t="e">
        <f>#REF!-8</f>
        <v>#REF!</v>
      </c>
      <c r="B4" s="94" t="s">
        <v>12</v>
      </c>
      <c r="C4" s="94" t="s">
        <v>22</v>
      </c>
      <c r="D4" s="94" t="s">
        <v>18</v>
      </c>
      <c r="E4" s="94" t="s">
        <v>91</v>
      </c>
      <c r="F4" s="110" t="s">
        <v>433</v>
      </c>
      <c r="G4" s="95" t="s">
        <v>59</v>
      </c>
    </row>
    <row r="5" spans="1:7" x14ac:dyDescent="0.25">
      <c r="A5" s="94" t="e">
        <f>A4-1</f>
        <v>#REF!</v>
      </c>
      <c r="B5" s="94" t="s">
        <v>11</v>
      </c>
      <c r="C5" s="94" t="s">
        <v>23</v>
      </c>
      <c r="D5" s="94" t="s">
        <v>19</v>
      </c>
      <c r="E5" s="94" t="s">
        <v>74</v>
      </c>
      <c r="F5" s="106" t="s">
        <v>105</v>
      </c>
      <c r="G5" s="95" t="s">
        <v>415</v>
      </c>
    </row>
    <row r="6" spans="1:7" x14ac:dyDescent="0.25">
      <c r="A6" s="94" t="e">
        <f>A5-1</f>
        <v>#REF!</v>
      </c>
      <c r="C6" s="94" t="s">
        <v>24</v>
      </c>
      <c r="D6" s="94" t="s">
        <v>13</v>
      </c>
      <c r="E6" s="94" t="s">
        <v>75</v>
      </c>
      <c r="F6" s="106" t="s">
        <v>106</v>
      </c>
      <c r="G6" s="95" t="s">
        <v>370</v>
      </c>
    </row>
    <row r="7" spans="1:7" x14ac:dyDescent="0.25">
      <c r="A7" s="94" t="e">
        <f t="shared" ref="A7:A70" si="0">A6-1</f>
        <v>#REF!</v>
      </c>
      <c r="C7" s="94" t="s">
        <v>25</v>
      </c>
      <c r="D7" s="94" t="s">
        <v>20</v>
      </c>
      <c r="E7" s="94" t="s">
        <v>92</v>
      </c>
      <c r="F7" s="106" t="s">
        <v>107</v>
      </c>
      <c r="G7" s="95" t="s">
        <v>371</v>
      </c>
    </row>
    <row r="8" spans="1:7" x14ac:dyDescent="0.25">
      <c r="A8" s="94" t="e">
        <f t="shared" si="0"/>
        <v>#REF!</v>
      </c>
      <c r="C8" s="94" t="s">
        <v>26</v>
      </c>
      <c r="D8" s="94" t="s">
        <v>14</v>
      </c>
      <c r="E8" s="94" t="s">
        <v>76</v>
      </c>
      <c r="F8" s="106" t="s">
        <v>108</v>
      </c>
      <c r="G8" s="95" t="s">
        <v>379</v>
      </c>
    </row>
    <row r="9" spans="1:7" x14ac:dyDescent="0.25">
      <c r="A9" s="94" t="e">
        <f t="shared" si="0"/>
        <v>#REF!</v>
      </c>
      <c r="C9" s="94" t="s">
        <v>27</v>
      </c>
      <c r="D9" s="94" t="s">
        <v>434</v>
      </c>
      <c r="E9" s="94" t="s">
        <v>93</v>
      </c>
      <c r="F9" s="106" t="s">
        <v>109</v>
      </c>
      <c r="G9" s="95" t="s">
        <v>372</v>
      </c>
    </row>
    <row r="10" spans="1:7" x14ac:dyDescent="0.25">
      <c r="A10" s="94" t="e">
        <f t="shared" si="0"/>
        <v>#REF!</v>
      </c>
      <c r="C10" s="94" t="s">
        <v>28</v>
      </c>
      <c r="D10" s="94" t="s">
        <v>16</v>
      </c>
      <c r="E10" s="94" t="s">
        <v>95</v>
      </c>
      <c r="F10" s="106" t="s">
        <v>110</v>
      </c>
      <c r="G10" s="92" t="s">
        <v>412</v>
      </c>
    </row>
    <row r="11" spans="1:7" x14ac:dyDescent="0.25">
      <c r="A11" s="94" t="e">
        <f t="shared" si="0"/>
        <v>#REF!</v>
      </c>
      <c r="C11" s="94" t="s">
        <v>29</v>
      </c>
      <c r="D11" s="94" t="s">
        <v>21</v>
      </c>
      <c r="E11" s="94" t="s">
        <v>77</v>
      </c>
      <c r="F11" s="106" t="s">
        <v>103</v>
      </c>
    </row>
    <row r="12" spans="1:7" x14ac:dyDescent="0.25">
      <c r="A12" s="94" t="e">
        <f t="shared" si="0"/>
        <v>#REF!</v>
      </c>
      <c r="C12" s="94" t="s">
        <v>30</v>
      </c>
      <c r="D12" s="94" t="s">
        <v>15</v>
      </c>
      <c r="E12" s="94" t="s">
        <v>94</v>
      </c>
      <c r="F12" s="106" t="s">
        <v>104</v>
      </c>
    </row>
    <row r="13" spans="1:7" x14ac:dyDescent="0.25">
      <c r="A13" s="94" t="e">
        <f t="shared" si="0"/>
        <v>#REF!</v>
      </c>
      <c r="C13" s="94" t="s">
        <v>31</v>
      </c>
      <c r="D13" s="94" t="s">
        <v>306</v>
      </c>
      <c r="E13" s="94" t="s">
        <v>40</v>
      </c>
    </row>
    <row r="14" spans="1:7" x14ac:dyDescent="0.25">
      <c r="A14" s="94" t="e">
        <f t="shared" si="0"/>
        <v>#REF!</v>
      </c>
      <c r="C14" s="94" t="s">
        <v>32</v>
      </c>
      <c r="D14" s="94" t="s">
        <v>17</v>
      </c>
      <c r="E14" s="94" t="s">
        <v>7</v>
      </c>
      <c r="F14" s="110" t="s">
        <v>432</v>
      </c>
    </row>
    <row r="15" spans="1:7" x14ac:dyDescent="0.25">
      <c r="A15" s="94" t="e">
        <f t="shared" si="0"/>
        <v>#REF!</v>
      </c>
      <c r="C15" s="94" t="s">
        <v>302</v>
      </c>
      <c r="E15" s="94" t="s">
        <v>96</v>
      </c>
      <c r="F15" s="106" t="s">
        <v>111</v>
      </c>
    </row>
    <row r="16" spans="1:7" x14ac:dyDescent="0.25">
      <c r="A16" s="94" t="e">
        <f t="shared" si="0"/>
        <v>#REF!</v>
      </c>
      <c r="C16" s="94" t="s">
        <v>303</v>
      </c>
      <c r="E16" s="94" t="s">
        <v>73</v>
      </c>
      <c r="F16" s="106" t="s">
        <v>112</v>
      </c>
    </row>
    <row r="17" spans="1:6" x14ac:dyDescent="0.25">
      <c r="A17" s="94" t="e">
        <f t="shared" si="0"/>
        <v>#REF!</v>
      </c>
      <c r="C17" s="94" t="s">
        <v>33</v>
      </c>
      <c r="E17" s="94" t="s">
        <v>10</v>
      </c>
      <c r="F17" s="106" t="s">
        <v>113</v>
      </c>
    </row>
    <row r="18" spans="1:6" x14ac:dyDescent="0.25">
      <c r="A18" s="94" t="e">
        <f t="shared" si="0"/>
        <v>#REF!</v>
      </c>
      <c r="C18" s="94" t="s">
        <v>34</v>
      </c>
      <c r="E18" s="94" t="s">
        <v>309</v>
      </c>
      <c r="F18" s="106" t="s">
        <v>114</v>
      </c>
    </row>
    <row r="19" spans="1:6" x14ac:dyDescent="0.25">
      <c r="A19" s="94" t="e">
        <f t="shared" si="0"/>
        <v>#REF!</v>
      </c>
      <c r="C19" s="94" t="s">
        <v>35</v>
      </c>
      <c r="E19" s="94" t="s">
        <v>78</v>
      </c>
      <c r="F19" s="106" t="s">
        <v>115</v>
      </c>
    </row>
    <row r="20" spans="1:6" x14ac:dyDescent="0.25">
      <c r="A20" s="94" t="e">
        <f t="shared" si="0"/>
        <v>#REF!</v>
      </c>
      <c r="E20" s="94" t="s">
        <v>70</v>
      </c>
      <c r="F20" s="106" t="s">
        <v>116</v>
      </c>
    </row>
    <row r="21" spans="1:6" x14ac:dyDescent="0.25">
      <c r="A21" s="94" t="e">
        <f t="shared" si="0"/>
        <v>#REF!</v>
      </c>
      <c r="E21" s="94" t="s">
        <v>97</v>
      </c>
      <c r="F21" s="106" t="s">
        <v>297</v>
      </c>
    </row>
    <row r="22" spans="1:6" x14ac:dyDescent="0.25">
      <c r="A22" s="94" t="e">
        <f t="shared" si="0"/>
        <v>#REF!</v>
      </c>
      <c r="E22" s="94" t="s">
        <v>71</v>
      </c>
      <c r="F22" s="106" t="s">
        <v>117</v>
      </c>
    </row>
    <row r="23" spans="1:6" x14ac:dyDescent="0.25">
      <c r="A23" s="94" t="e">
        <f t="shared" si="0"/>
        <v>#REF!</v>
      </c>
      <c r="E23" s="94" t="s">
        <v>79</v>
      </c>
    </row>
    <row r="24" spans="1:6" x14ac:dyDescent="0.25">
      <c r="A24" s="94" t="e">
        <f t="shared" si="0"/>
        <v>#REF!</v>
      </c>
      <c r="E24" s="94" t="s">
        <v>98</v>
      </c>
      <c r="F24" s="110" t="s">
        <v>418</v>
      </c>
    </row>
    <row r="25" spans="1:6" x14ac:dyDescent="0.25">
      <c r="A25" s="94" t="e">
        <f t="shared" si="0"/>
        <v>#REF!</v>
      </c>
      <c r="E25" s="94" t="s">
        <v>6</v>
      </c>
      <c r="F25" s="106" t="s">
        <v>175</v>
      </c>
    </row>
    <row r="26" spans="1:6" x14ac:dyDescent="0.25">
      <c r="A26" s="94" t="e">
        <f t="shared" si="0"/>
        <v>#REF!</v>
      </c>
      <c r="E26" s="94" t="s">
        <v>80</v>
      </c>
      <c r="F26" s="106" t="s">
        <v>176</v>
      </c>
    </row>
    <row r="27" spans="1:6" x14ac:dyDescent="0.25">
      <c r="A27" s="94" t="e">
        <f t="shared" si="0"/>
        <v>#REF!</v>
      </c>
      <c r="E27" s="94" t="s">
        <v>72</v>
      </c>
      <c r="F27" s="106" t="s">
        <v>177</v>
      </c>
    </row>
    <row r="28" spans="1:6" x14ac:dyDescent="0.25">
      <c r="A28" s="94" t="e">
        <f t="shared" si="0"/>
        <v>#REF!</v>
      </c>
      <c r="E28" s="94" t="s">
        <v>99</v>
      </c>
      <c r="F28" s="106" t="s">
        <v>178</v>
      </c>
    </row>
    <row r="29" spans="1:6" x14ac:dyDescent="0.25">
      <c r="A29" s="94" t="e">
        <f t="shared" si="0"/>
        <v>#REF!</v>
      </c>
      <c r="E29" s="94" t="s">
        <v>82</v>
      </c>
      <c r="F29" s="106" t="s">
        <v>179</v>
      </c>
    </row>
    <row r="30" spans="1:6" x14ac:dyDescent="0.25">
      <c r="A30" s="94" t="e">
        <f t="shared" si="0"/>
        <v>#REF!</v>
      </c>
      <c r="E30" s="94" t="s">
        <v>84</v>
      </c>
      <c r="F30" s="106" t="s">
        <v>180</v>
      </c>
    </row>
    <row r="31" spans="1:6" x14ac:dyDescent="0.25">
      <c r="A31" s="94" t="e">
        <f t="shared" si="0"/>
        <v>#REF!</v>
      </c>
      <c r="E31" s="94" t="s">
        <v>81</v>
      </c>
      <c r="F31" s="106" t="s">
        <v>181</v>
      </c>
    </row>
    <row r="32" spans="1:6" x14ac:dyDescent="0.25">
      <c r="A32" s="94" t="e">
        <f t="shared" si="0"/>
        <v>#REF!</v>
      </c>
      <c r="E32" s="94" t="s">
        <v>83</v>
      </c>
      <c r="F32" s="106" t="s">
        <v>182</v>
      </c>
    </row>
    <row r="33" spans="1:6" x14ac:dyDescent="0.25">
      <c r="A33" s="94" t="e">
        <f t="shared" si="0"/>
        <v>#REF!</v>
      </c>
      <c r="E33" s="94" t="s">
        <v>100</v>
      </c>
    </row>
    <row r="34" spans="1:6" x14ac:dyDescent="0.25">
      <c r="A34" s="94" t="e">
        <f t="shared" si="0"/>
        <v>#REF!</v>
      </c>
      <c r="E34" s="94" t="s">
        <v>101</v>
      </c>
      <c r="F34" s="110" t="s">
        <v>419</v>
      </c>
    </row>
    <row r="35" spans="1:6" x14ac:dyDescent="0.25">
      <c r="A35" s="94" t="e">
        <f t="shared" si="0"/>
        <v>#REF!</v>
      </c>
      <c r="E35" s="94" t="s">
        <v>102</v>
      </c>
      <c r="F35" s="106" t="s">
        <v>183</v>
      </c>
    </row>
    <row r="36" spans="1:6" x14ac:dyDescent="0.25">
      <c r="A36" s="94" t="e">
        <f t="shared" si="0"/>
        <v>#REF!</v>
      </c>
      <c r="E36" s="94" t="s">
        <v>85</v>
      </c>
      <c r="F36" s="106" t="s">
        <v>185</v>
      </c>
    </row>
    <row r="37" spans="1:6" x14ac:dyDescent="0.25">
      <c r="A37" s="94" t="e">
        <f t="shared" si="0"/>
        <v>#REF!</v>
      </c>
      <c r="E37" s="94" t="s">
        <v>8</v>
      </c>
      <c r="F37" s="106" t="s">
        <v>184</v>
      </c>
    </row>
    <row r="38" spans="1:6" x14ac:dyDescent="0.25">
      <c r="A38" s="94" t="e">
        <f t="shared" si="0"/>
        <v>#REF!</v>
      </c>
      <c r="E38" s="94" t="s">
        <v>38</v>
      </c>
      <c r="F38" s="106" t="s">
        <v>186</v>
      </c>
    </row>
    <row r="39" spans="1:6" x14ac:dyDescent="0.25">
      <c r="A39" s="94" t="e">
        <f t="shared" si="0"/>
        <v>#REF!</v>
      </c>
      <c r="E39" s="94" t="s">
        <v>86</v>
      </c>
      <c r="F39" s="106" t="s">
        <v>187</v>
      </c>
    </row>
    <row r="40" spans="1:6" x14ac:dyDescent="0.25">
      <c r="A40" s="94" t="e">
        <f t="shared" si="0"/>
        <v>#REF!</v>
      </c>
      <c r="E40" s="94" t="s">
        <v>87</v>
      </c>
      <c r="F40" s="106" t="s">
        <v>188</v>
      </c>
    </row>
    <row r="41" spans="1:6" x14ac:dyDescent="0.25">
      <c r="A41" s="94" t="e">
        <f t="shared" si="0"/>
        <v>#REF!</v>
      </c>
      <c r="E41" s="94" t="s">
        <v>39</v>
      </c>
      <c r="F41" s="106" t="s">
        <v>189</v>
      </c>
    </row>
    <row r="42" spans="1:6" x14ac:dyDescent="0.25">
      <c r="A42" s="94" t="e">
        <f t="shared" si="0"/>
        <v>#REF!</v>
      </c>
      <c r="E42" s="94" t="s">
        <v>296</v>
      </c>
      <c r="F42" s="106" t="s">
        <v>190</v>
      </c>
    </row>
    <row r="43" spans="1:6" x14ac:dyDescent="0.25">
      <c r="A43" s="94" t="e">
        <f t="shared" si="0"/>
        <v>#REF!</v>
      </c>
      <c r="E43" s="94" t="s">
        <v>88</v>
      </c>
    </row>
    <row r="44" spans="1:6" x14ac:dyDescent="0.25">
      <c r="A44" s="94" t="e">
        <f t="shared" si="0"/>
        <v>#REF!</v>
      </c>
      <c r="E44" s="94" t="s">
        <v>89</v>
      </c>
      <c r="F44" s="110" t="s">
        <v>420</v>
      </c>
    </row>
    <row r="45" spans="1:6" x14ac:dyDescent="0.25">
      <c r="A45" s="94" t="e">
        <f t="shared" si="0"/>
        <v>#REF!</v>
      </c>
      <c r="E45" s="94" t="s">
        <v>9</v>
      </c>
      <c r="F45" s="107" t="s">
        <v>219</v>
      </c>
    </row>
    <row r="46" spans="1:6" x14ac:dyDescent="0.25">
      <c r="A46" s="94" t="e">
        <f t="shared" si="0"/>
        <v>#REF!</v>
      </c>
      <c r="E46" s="94" t="s">
        <v>90</v>
      </c>
      <c r="F46" s="106" t="s">
        <v>220</v>
      </c>
    </row>
    <row r="47" spans="1:6" x14ac:dyDescent="0.25">
      <c r="A47" s="94" t="e">
        <f t="shared" si="0"/>
        <v>#REF!</v>
      </c>
      <c r="F47" s="106" t="s">
        <v>221</v>
      </c>
    </row>
    <row r="48" spans="1:6" x14ac:dyDescent="0.25">
      <c r="A48" s="94" t="e">
        <f t="shared" si="0"/>
        <v>#REF!</v>
      </c>
      <c r="F48" s="106" t="s">
        <v>222</v>
      </c>
    </row>
    <row r="49" spans="1:6" x14ac:dyDescent="0.25">
      <c r="A49" s="94" t="e">
        <f t="shared" si="0"/>
        <v>#REF!</v>
      </c>
      <c r="F49" s="106" t="s">
        <v>223</v>
      </c>
    </row>
    <row r="50" spans="1:6" x14ac:dyDescent="0.25">
      <c r="A50" s="94" t="e">
        <f t="shared" si="0"/>
        <v>#REF!</v>
      </c>
      <c r="F50" s="106" t="s">
        <v>224</v>
      </c>
    </row>
    <row r="51" spans="1:6" x14ac:dyDescent="0.25">
      <c r="A51" s="94" t="e">
        <f t="shared" si="0"/>
        <v>#REF!</v>
      </c>
      <c r="F51" s="106" t="s">
        <v>225</v>
      </c>
    </row>
    <row r="52" spans="1:6" x14ac:dyDescent="0.25">
      <c r="A52" s="94" t="e">
        <f t="shared" si="0"/>
        <v>#REF!</v>
      </c>
      <c r="F52" s="106" t="s">
        <v>226</v>
      </c>
    </row>
    <row r="53" spans="1:6" x14ac:dyDescent="0.25">
      <c r="A53" s="94" t="e">
        <f t="shared" si="0"/>
        <v>#REF!</v>
      </c>
    </row>
    <row r="54" spans="1:6" x14ac:dyDescent="0.25">
      <c r="A54" s="94" t="e">
        <f t="shared" si="0"/>
        <v>#REF!</v>
      </c>
      <c r="F54" s="110" t="s">
        <v>421</v>
      </c>
    </row>
    <row r="55" spans="1:6" x14ac:dyDescent="0.25">
      <c r="A55" s="94" t="e">
        <f t="shared" si="0"/>
        <v>#REF!</v>
      </c>
      <c r="F55" s="106" t="s">
        <v>191</v>
      </c>
    </row>
    <row r="56" spans="1:6" x14ac:dyDescent="0.25">
      <c r="A56" s="94" t="e">
        <f t="shared" si="0"/>
        <v>#REF!</v>
      </c>
      <c r="F56" s="106" t="s">
        <v>192</v>
      </c>
    </row>
    <row r="57" spans="1:6" x14ac:dyDescent="0.25">
      <c r="A57" s="94" t="e">
        <f t="shared" si="0"/>
        <v>#REF!</v>
      </c>
      <c r="F57" s="106" t="s">
        <v>193</v>
      </c>
    </row>
    <row r="58" spans="1:6" x14ac:dyDescent="0.25">
      <c r="A58" s="94" t="e">
        <f t="shared" si="0"/>
        <v>#REF!</v>
      </c>
      <c r="F58" s="106" t="s">
        <v>194</v>
      </c>
    </row>
    <row r="59" spans="1:6" x14ac:dyDescent="0.25">
      <c r="A59" s="94" t="e">
        <f t="shared" si="0"/>
        <v>#REF!</v>
      </c>
      <c r="F59" s="106" t="s">
        <v>195</v>
      </c>
    </row>
    <row r="60" spans="1:6" x14ac:dyDescent="0.25">
      <c r="A60" s="94" t="e">
        <f t="shared" si="0"/>
        <v>#REF!</v>
      </c>
      <c r="F60" s="106" t="s">
        <v>196</v>
      </c>
    </row>
    <row r="61" spans="1:6" x14ac:dyDescent="0.25">
      <c r="A61" s="94" t="e">
        <f t="shared" si="0"/>
        <v>#REF!</v>
      </c>
      <c r="F61" s="106" t="s">
        <v>197</v>
      </c>
    </row>
    <row r="62" spans="1:6" x14ac:dyDescent="0.25">
      <c r="A62" s="94" t="e">
        <f t="shared" si="0"/>
        <v>#REF!</v>
      </c>
      <c r="F62" s="106" t="s">
        <v>198</v>
      </c>
    </row>
    <row r="63" spans="1:6" x14ac:dyDescent="0.25">
      <c r="A63" s="94" t="e">
        <f t="shared" si="0"/>
        <v>#REF!</v>
      </c>
    </row>
    <row r="64" spans="1:6" x14ac:dyDescent="0.25">
      <c r="A64" s="94" t="e">
        <f t="shared" si="0"/>
        <v>#REF!</v>
      </c>
      <c r="F64" s="110" t="s">
        <v>422</v>
      </c>
    </row>
    <row r="65" spans="1:6" x14ac:dyDescent="0.25">
      <c r="A65" s="94" t="e">
        <f t="shared" si="0"/>
        <v>#REF!</v>
      </c>
      <c r="F65" s="106" t="s">
        <v>227</v>
      </c>
    </row>
    <row r="66" spans="1:6" x14ac:dyDescent="0.25">
      <c r="A66" s="94" t="e">
        <f t="shared" si="0"/>
        <v>#REF!</v>
      </c>
      <c r="F66" s="106" t="s">
        <v>228</v>
      </c>
    </row>
    <row r="67" spans="1:6" x14ac:dyDescent="0.25">
      <c r="A67" s="94" t="e">
        <f t="shared" si="0"/>
        <v>#REF!</v>
      </c>
      <c r="F67" s="106" t="s">
        <v>229</v>
      </c>
    </row>
    <row r="68" spans="1:6" x14ac:dyDescent="0.25">
      <c r="A68" s="94" t="e">
        <f t="shared" si="0"/>
        <v>#REF!</v>
      </c>
      <c r="F68" s="106" t="s">
        <v>230</v>
      </c>
    </row>
    <row r="69" spans="1:6" x14ac:dyDescent="0.25">
      <c r="A69" s="94" t="e">
        <f t="shared" si="0"/>
        <v>#REF!</v>
      </c>
      <c r="F69" s="106" t="s">
        <v>231</v>
      </c>
    </row>
    <row r="70" spans="1:6" x14ac:dyDescent="0.25">
      <c r="A70" s="94" t="e">
        <f t="shared" si="0"/>
        <v>#REF!</v>
      </c>
      <c r="F70" s="106" t="s">
        <v>298</v>
      </c>
    </row>
    <row r="71" spans="1:6" x14ac:dyDescent="0.25">
      <c r="A71" s="94" t="e">
        <f t="shared" ref="A71:A76" si="1">A70-1</f>
        <v>#REF!</v>
      </c>
      <c r="F71" s="106" t="s">
        <v>232</v>
      </c>
    </row>
    <row r="72" spans="1:6" x14ac:dyDescent="0.25">
      <c r="A72" s="94" t="e">
        <f t="shared" si="1"/>
        <v>#REF!</v>
      </c>
      <c r="F72" s="106" t="s">
        <v>233</v>
      </c>
    </row>
    <row r="73" spans="1:6" x14ac:dyDescent="0.25">
      <c r="A73" s="94" t="e">
        <f t="shared" si="1"/>
        <v>#REF!</v>
      </c>
      <c r="F73" s="106" t="s">
        <v>234</v>
      </c>
    </row>
    <row r="74" spans="1:6" x14ac:dyDescent="0.25">
      <c r="A74" s="94" t="e">
        <f t="shared" si="1"/>
        <v>#REF!</v>
      </c>
      <c r="F74" s="106" t="s">
        <v>235</v>
      </c>
    </row>
    <row r="75" spans="1:6" x14ac:dyDescent="0.25">
      <c r="A75" s="94" t="e">
        <f t="shared" si="1"/>
        <v>#REF!</v>
      </c>
      <c r="F75" s="106" t="s">
        <v>236</v>
      </c>
    </row>
    <row r="76" spans="1:6" x14ac:dyDescent="0.25">
      <c r="A76" s="94" t="e">
        <f t="shared" si="1"/>
        <v>#REF!</v>
      </c>
      <c r="F76" s="106" t="s">
        <v>237</v>
      </c>
    </row>
    <row r="77" spans="1:6" x14ac:dyDescent="0.25">
      <c r="A77" s="94"/>
    </row>
    <row r="78" spans="1:6" x14ac:dyDescent="0.25">
      <c r="A78" s="94"/>
      <c r="F78" s="110" t="s">
        <v>423</v>
      </c>
    </row>
    <row r="79" spans="1:6" x14ac:dyDescent="0.25">
      <c r="F79" s="106" t="s">
        <v>199</v>
      </c>
    </row>
    <row r="80" spans="1:6" x14ac:dyDescent="0.25">
      <c r="F80" s="106" t="s">
        <v>200</v>
      </c>
    </row>
    <row r="81" spans="6:6" x14ac:dyDescent="0.25">
      <c r="F81" s="106" t="s">
        <v>201</v>
      </c>
    </row>
    <row r="82" spans="6:6" x14ac:dyDescent="0.25">
      <c r="F82" s="106" t="s">
        <v>202</v>
      </c>
    </row>
    <row r="83" spans="6:6" x14ac:dyDescent="0.25">
      <c r="F83" s="106" t="s">
        <v>203</v>
      </c>
    </row>
    <row r="84" spans="6:6" x14ac:dyDescent="0.25">
      <c r="F84" s="106" t="s">
        <v>204</v>
      </c>
    </row>
    <row r="85" spans="6:6" x14ac:dyDescent="0.25">
      <c r="F85" s="106" t="s">
        <v>205</v>
      </c>
    </row>
    <row r="86" spans="6:6" x14ac:dyDescent="0.25">
      <c r="F86" s="106" t="s">
        <v>206</v>
      </c>
    </row>
    <row r="87" spans="6:6" x14ac:dyDescent="0.25">
      <c r="F87" s="106" t="s">
        <v>207</v>
      </c>
    </row>
    <row r="88" spans="6:6" x14ac:dyDescent="0.25">
      <c r="F88" s="106" t="s">
        <v>208</v>
      </c>
    </row>
    <row r="90" spans="6:6" x14ac:dyDescent="0.25">
      <c r="F90" s="110" t="s">
        <v>424</v>
      </c>
    </row>
    <row r="91" spans="6:6" x14ac:dyDescent="0.25">
      <c r="F91" s="106" t="s">
        <v>238</v>
      </c>
    </row>
    <row r="92" spans="6:6" x14ac:dyDescent="0.25">
      <c r="F92" s="106" t="s">
        <v>239</v>
      </c>
    </row>
    <row r="93" spans="6:6" x14ac:dyDescent="0.25">
      <c r="F93" s="106" t="s">
        <v>240</v>
      </c>
    </row>
    <row r="94" spans="6:6" x14ac:dyDescent="0.25">
      <c r="F94" s="106" t="s">
        <v>299</v>
      </c>
    </row>
    <row r="95" spans="6:6" x14ac:dyDescent="0.25">
      <c r="F95" s="106" t="s">
        <v>241</v>
      </c>
    </row>
    <row r="96" spans="6:6" x14ac:dyDescent="0.25">
      <c r="F96" s="106" t="s">
        <v>242</v>
      </c>
    </row>
    <row r="97" spans="6:6" x14ac:dyDescent="0.25">
      <c r="F97" s="106" t="s">
        <v>300</v>
      </c>
    </row>
    <row r="98" spans="6:6" x14ac:dyDescent="0.25">
      <c r="F98" s="106" t="s">
        <v>243</v>
      </c>
    </row>
    <row r="99" spans="6:6" x14ac:dyDescent="0.25">
      <c r="F99" s="106" t="s">
        <v>244</v>
      </c>
    </row>
    <row r="100" spans="6:6" x14ac:dyDescent="0.25">
      <c r="F100" s="106" t="s">
        <v>245</v>
      </c>
    </row>
    <row r="101" spans="6:6" x14ac:dyDescent="0.25">
      <c r="F101" s="106" t="s">
        <v>301</v>
      </c>
    </row>
    <row r="102" spans="6:6" x14ac:dyDescent="0.25">
      <c r="F102" s="106" t="s">
        <v>246</v>
      </c>
    </row>
    <row r="103" spans="6:6" x14ac:dyDescent="0.25">
      <c r="F103" s="106" t="s">
        <v>247</v>
      </c>
    </row>
    <row r="105" spans="6:6" x14ac:dyDescent="0.25">
      <c r="F105" s="110" t="s">
        <v>425</v>
      </c>
    </row>
    <row r="106" spans="6:6" x14ac:dyDescent="0.25">
      <c r="F106" s="106" t="s">
        <v>209</v>
      </c>
    </row>
    <row r="107" spans="6:6" x14ac:dyDescent="0.25">
      <c r="F107" s="106" t="s">
        <v>210</v>
      </c>
    </row>
    <row r="108" spans="6:6" x14ac:dyDescent="0.25">
      <c r="F108" s="106" t="s">
        <v>211</v>
      </c>
    </row>
    <row r="109" spans="6:6" x14ac:dyDescent="0.25">
      <c r="F109" s="106" t="s">
        <v>212</v>
      </c>
    </row>
    <row r="110" spans="6:6" x14ac:dyDescent="0.25">
      <c r="F110" s="106" t="s">
        <v>213</v>
      </c>
    </row>
    <row r="111" spans="6:6" x14ac:dyDescent="0.25">
      <c r="F111" s="106" t="s">
        <v>214</v>
      </c>
    </row>
    <row r="112" spans="6:6" x14ac:dyDescent="0.25">
      <c r="F112" s="106" t="s">
        <v>215</v>
      </c>
    </row>
    <row r="113" spans="3:6" x14ac:dyDescent="0.25">
      <c r="F113" s="106" t="s">
        <v>216</v>
      </c>
    </row>
    <row r="114" spans="3:6" x14ac:dyDescent="0.25">
      <c r="F114" s="106" t="s">
        <v>217</v>
      </c>
    </row>
    <row r="115" spans="3:6" x14ac:dyDescent="0.25">
      <c r="F115" s="106" t="s">
        <v>218</v>
      </c>
    </row>
    <row r="117" spans="3:6" x14ac:dyDescent="0.25">
      <c r="F117" s="110" t="s">
        <v>426</v>
      </c>
    </row>
    <row r="118" spans="3:6" x14ac:dyDescent="0.25">
      <c r="F118" s="106" t="s">
        <v>165</v>
      </c>
    </row>
    <row r="119" spans="3:6" x14ac:dyDescent="0.25">
      <c r="F119" s="106" t="s">
        <v>166</v>
      </c>
    </row>
    <row r="120" spans="3:6" x14ac:dyDescent="0.25">
      <c r="F120" s="106" t="s">
        <v>167</v>
      </c>
    </row>
    <row r="121" spans="3:6" x14ac:dyDescent="0.25">
      <c r="C121" s="93"/>
      <c r="D121" s="93"/>
      <c r="E121" s="93"/>
      <c r="F121" s="106" t="s">
        <v>168</v>
      </c>
    </row>
    <row r="122" spans="3:6" x14ac:dyDescent="0.25">
      <c r="F122" s="106" t="s">
        <v>169</v>
      </c>
    </row>
    <row r="123" spans="3:6" x14ac:dyDescent="0.25">
      <c r="F123" s="106" t="s">
        <v>170</v>
      </c>
    </row>
    <row r="124" spans="3:6" x14ac:dyDescent="0.25">
      <c r="F124" s="106" t="s">
        <v>171</v>
      </c>
    </row>
    <row r="125" spans="3:6" x14ac:dyDescent="0.25">
      <c r="F125" s="106" t="s">
        <v>172</v>
      </c>
    </row>
    <row r="126" spans="3:6" x14ac:dyDescent="0.25">
      <c r="F126" s="106" t="s">
        <v>173</v>
      </c>
    </row>
    <row r="127" spans="3:6" x14ac:dyDescent="0.25">
      <c r="F127" s="106" t="s">
        <v>174</v>
      </c>
    </row>
    <row r="129" spans="6:6" x14ac:dyDescent="0.25">
      <c r="F129" s="110" t="s">
        <v>427</v>
      </c>
    </row>
    <row r="130" spans="6:6" x14ac:dyDescent="0.25">
      <c r="F130" s="106" t="s">
        <v>286</v>
      </c>
    </row>
    <row r="131" spans="6:6" x14ac:dyDescent="0.25">
      <c r="F131" s="106" t="s">
        <v>287</v>
      </c>
    </row>
    <row r="132" spans="6:6" x14ac:dyDescent="0.25">
      <c r="F132" s="106" t="s">
        <v>288</v>
      </c>
    </row>
    <row r="133" spans="6:6" x14ac:dyDescent="0.25">
      <c r="F133" s="106" t="s">
        <v>289</v>
      </c>
    </row>
    <row r="134" spans="6:6" x14ac:dyDescent="0.25">
      <c r="F134" s="106" t="s">
        <v>290</v>
      </c>
    </row>
    <row r="135" spans="6:6" x14ac:dyDescent="0.25">
      <c r="F135" s="106" t="s">
        <v>291</v>
      </c>
    </row>
    <row r="136" spans="6:6" x14ac:dyDescent="0.25">
      <c r="F136" s="106" t="s">
        <v>292</v>
      </c>
    </row>
    <row r="137" spans="6:6" x14ac:dyDescent="0.25">
      <c r="F137" s="106" t="s">
        <v>293</v>
      </c>
    </row>
    <row r="138" spans="6:6" x14ac:dyDescent="0.25">
      <c r="F138" s="106" t="s">
        <v>294</v>
      </c>
    </row>
    <row r="139" spans="6:6" x14ac:dyDescent="0.25">
      <c r="F139" s="106" t="s">
        <v>295</v>
      </c>
    </row>
    <row r="141" spans="6:6" x14ac:dyDescent="0.25">
      <c r="F141" s="110" t="s">
        <v>428</v>
      </c>
    </row>
    <row r="142" spans="6:6" x14ac:dyDescent="0.25">
      <c r="F142" s="106" t="s">
        <v>155</v>
      </c>
    </row>
    <row r="143" spans="6:6" x14ac:dyDescent="0.25">
      <c r="F143" s="106" t="s">
        <v>156</v>
      </c>
    </row>
    <row r="144" spans="6:6" x14ac:dyDescent="0.25">
      <c r="F144" s="106" t="s">
        <v>157</v>
      </c>
    </row>
    <row r="145" spans="6:6" x14ac:dyDescent="0.25">
      <c r="F145" s="106" t="s">
        <v>158</v>
      </c>
    </row>
    <row r="146" spans="6:6" x14ac:dyDescent="0.25">
      <c r="F146" s="106" t="s">
        <v>159</v>
      </c>
    </row>
    <row r="147" spans="6:6" x14ac:dyDescent="0.25">
      <c r="F147" s="106" t="s">
        <v>160</v>
      </c>
    </row>
    <row r="148" spans="6:6" x14ac:dyDescent="0.25">
      <c r="F148" s="106" t="s">
        <v>161</v>
      </c>
    </row>
    <row r="149" spans="6:6" x14ac:dyDescent="0.25">
      <c r="F149" s="106" t="s">
        <v>162</v>
      </c>
    </row>
    <row r="150" spans="6:6" x14ac:dyDescent="0.25">
      <c r="F150" s="106" t="s">
        <v>163</v>
      </c>
    </row>
    <row r="151" spans="6:6" x14ac:dyDescent="0.25">
      <c r="F151" s="106" t="s">
        <v>164</v>
      </c>
    </row>
    <row r="153" spans="6:6" x14ac:dyDescent="0.25">
      <c r="F153" s="110" t="s">
        <v>429</v>
      </c>
    </row>
    <row r="154" spans="6:6" x14ac:dyDescent="0.25">
      <c r="F154" s="106" t="s">
        <v>276</v>
      </c>
    </row>
    <row r="155" spans="6:6" x14ac:dyDescent="0.25">
      <c r="F155" s="106" t="s">
        <v>277</v>
      </c>
    </row>
    <row r="156" spans="6:6" x14ac:dyDescent="0.25">
      <c r="F156" s="106" t="s">
        <v>278</v>
      </c>
    </row>
    <row r="157" spans="6:6" x14ac:dyDescent="0.25">
      <c r="F157" s="106" t="s">
        <v>279</v>
      </c>
    </row>
    <row r="158" spans="6:6" x14ac:dyDescent="0.25">
      <c r="F158" s="106" t="s">
        <v>280</v>
      </c>
    </row>
    <row r="159" spans="6:6" x14ac:dyDescent="0.25">
      <c r="F159" s="106" t="s">
        <v>281</v>
      </c>
    </row>
    <row r="160" spans="6:6" x14ac:dyDescent="0.25">
      <c r="F160" s="106" t="s">
        <v>282</v>
      </c>
    </row>
    <row r="161" spans="6:6" x14ac:dyDescent="0.25">
      <c r="F161" s="106" t="s">
        <v>283</v>
      </c>
    </row>
    <row r="162" spans="6:6" x14ac:dyDescent="0.25">
      <c r="F162" s="106" t="s">
        <v>284</v>
      </c>
    </row>
    <row r="163" spans="6:6" x14ac:dyDescent="0.25">
      <c r="F163" s="106" t="s">
        <v>285</v>
      </c>
    </row>
    <row r="165" spans="6:6" x14ac:dyDescent="0.25">
      <c r="F165" s="110" t="s">
        <v>430</v>
      </c>
    </row>
    <row r="166" spans="6:6" x14ac:dyDescent="0.25">
      <c r="F166" s="106" t="s">
        <v>148</v>
      </c>
    </row>
    <row r="167" spans="6:6" x14ac:dyDescent="0.25">
      <c r="F167" s="106" t="s">
        <v>141</v>
      </c>
    </row>
    <row r="168" spans="6:6" x14ac:dyDescent="0.25">
      <c r="F168" s="106" t="s">
        <v>140</v>
      </c>
    </row>
    <row r="169" spans="6:6" x14ac:dyDescent="0.25">
      <c r="F169" s="106" t="s">
        <v>149</v>
      </c>
    </row>
    <row r="170" spans="6:6" x14ac:dyDescent="0.25">
      <c r="F170" s="106" t="s">
        <v>152</v>
      </c>
    </row>
    <row r="171" spans="6:6" x14ac:dyDescent="0.25">
      <c r="F171" s="106" t="s">
        <v>150</v>
      </c>
    </row>
    <row r="172" spans="6:6" x14ac:dyDescent="0.25">
      <c r="F172" s="106" t="s">
        <v>151</v>
      </c>
    </row>
    <row r="173" spans="6:6" x14ac:dyDescent="0.25">
      <c r="F173" s="106" t="s">
        <v>153</v>
      </c>
    </row>
    <row r="174" spans="6:6" x14ac:dyDescent="0.25">
      <c r="F174" s="106" t="s">
        <v>154</v>
      </c>
    </row>
    <row r="176" spans="6:6" x14ac:dyDescent="0.25">
      <c r="F176" s="110" t="s">
        <v>431</v>
      </c>
    </row>
    <row r="177" spans="6:7" x14ac:dyDescent="0.25">
      <c r="F177" s="106" t="s">
        <v>267</v>
      </c>
    </row>
    <row r="178" spans="6:7" x14ac:dyDescent="0.25">
      <c r="F178" s="106" t="s">
        <v>269</v>
      </c>
    </row>
    <row r="179" spans="6:7" x14ac:dyDescent="0.25">
      <c r="F179" s="106" t="s">
        <v>270</v>
      </c>
    </row>
    <row r="180" spans="6:7" x14ac:dyDescent="0.25">
      <c r="F180" s="106" t="s">
        <v>271</v>
      </c>
    </row>
    <row r="181" spans="6:7" x14ac:dyDescent="0.25">
      <c r="F181" s="106" t="s">
        <v>272</v>
      </c>
    </row>
    <row r="182" spans="6:7" x14ac:dyDescent="0.25">
      <c r="F182" s="106" t="s">
        <v>273</v>
      </c>
    </row>
    <row r="183" spans="6:7" x14ac:dyDescent="0.25">
      <c r="F183" s="106" t="s">
        <v>274</v>
      </c>
    </row>
    <row r="184" spans="6:7" x14ac:dyDescent="0.25">
      <c r="F184" s="106" t="s">
        <v>275</v>
      </c>
    </row>
    <row r="185" spans="6:7" x14ac:dyDescent="0.25">
      <c r="F185" s="106" t="s">
        <v>268</v>
      </c>
    </row>
    <row r="188" spans="6:7" x14ac:dyDescent="0.25">
      <c r="F188" s="108" t="s">
        <v>138</v>
      </c>
      <c r="G188" s="109" t="s">
        <v>417</v>
      </c>
    </row>
    <row r="189" spans="6:7" x14ac:dyDescent="0.25">
      <c r="F189" s="108" t="s">
        <v>142</v>
      </c>
    </row>
    <row r="190" spans="6:7" x14ac:dyDescent="0.25">
      <c r="F190" s="108" t="s">
        <v>143</v>
      </c>
    </row>
    <row r="191" spans="6:7" x14ac:dyDescent="0.25">
      <c r="F191" s="108" t="s">
        <v>144</v>
      </c>
    </row>
    <row r="192" spans="6:7" x14ac:dyDescent="0.25">
      <c r="F192" s="108" t="s">
        <v>248</v>
      </c>
    </row>
    <row r="193" spans="6:6" x14ac:dyDescent="0.25">
      <c r="F193" s="108" t="s">
        <v>139</v>
      </c>
    </row>
    <row r="194" spans="6:6" x14ac:dyDescent="0.25">
      <c r="F194" s="108" t="s">
        <v>145</v>
      </c>
    </row>
    <row r="195" spans="6:6" x14ac:dyDescent="0.25">
      <c r="F195" s="108" t="s">
        <v>146</v>
      </c>
    </row>
    <row r="196" spans="6:6" x14ac:dyDescent="0.25">
      <c r="F196" s="108" t="s">
        <v>147</v>
      </c>
    </row>
    <row r="197" spans="6:6" x14ac:dyDescent="0.25">
      <c r="F197" s="108" t="s">
        <v>258</v>
      </c>
    </row>
    <row r="198" spans="6:6" x14ac:dyDescent="0.25">
      <c r="F198" s="108" t="s">
        <v>259</v>
      </c>
    </row>
    <row r="199" spans="6:6" x14ac:dyDescent="0.25">
      <c r="F199" s="108" t="s">
        <v>260</v>
      </c>
    </row>
    <row r="200" spans="6:6" x14ac:dyDescent="0.25">
      <c r="F200" s="108" t="s">
        <v>261</v>
      </c>
    </row>
    <row r="201" spans="6:6" x14ac:dyDescent="0.25">
      <c r="F201" s="108" t="s">
        <v>262</v>
      </c>
    </row>
    <row r="202" spans="6:6" x14ac:dyDescent="0.25">
      <c r="F202" s="108" t="s">
        <v>263</v>
      </c>
    </row>
    <row r="203" spans="6:6" x14ac:dyDescent="0.25">
      <c r="F203" s="108" t="s">
        <v>264</v>
      </c>
    </row>
    <row r="204" spans="6:6" x14ac:dyDescent="0.25">
      <c r="F204" s="108" t="s">
        <v>265</v>
      </c>
    </row>
    <row r="205" spans="6:6" x14ac:dyDescent="0.25">
      <c r="F205" s="108" t="s">
        <v>266</v>
      </c>
    </row>
    <row r="206" spans="6:6" x14ac:dyDescent="0.25">
      <c r="F206" s="108" t="s">
        <v>129</v>
      </c>
    </row>
    <row r="207" spans="6:6" x14ac:dyDescent="0.25">
      <c r="F207" s="108" t="s">
        <v>130</v>
      </c>
    </row>
    <row r="208" spans="6:6" x14ac:dyDescent="0.25">
      <c r="F208" s="108" t="s">
        <v>131</v>
      </c>
    </row>
    <row r="209" spans="6:6" x14ac:dyDescent="0.25">
      <c r="F209" s="108" t="s">
        <v>132</v>
      </c>
    </row>
    <row r="210" spans="6:6" x14ac:dyDescent="0.25">
      <c r="F210" s="108" t="s">
        <v>133</v>
      </c>
    </row>
    <row r="211" spans="6:6" x14ac:dyDescent="0.25">
      <c r="F211" s="108" t="s">
        <v>134</v>
      </c>
    </row>
    <row r="212" spans="6:6" x14ac:dyDescent="0.25">
      <c r="F212" s="108" t="s">
        <v>135</v>
      </c>
    </row>
    <row r="213" spans="6:6" x14ac:dyDescent="0.25">
      <c r="F213" s="108" t="s">
        <v>136</v>
      </c>
    </row>
    <row r="214" spans="6:6" x14ac:dyDescent="0.25">
      <c r="F214" s="108" t="s">
        <v>137</v>
      </c>
    </row>
    <row r="215" spans="6:6" x14ac:dyDescent="0.25">
      <c r="F215" s="108" t="s">
        <v>249</v>
      </c>
    </row>
    <row r="216" spans="6:6" x14ac:dyDescent="0.25">
      <c r="F216" s="108" t="s">
        <v>250</v>
      </c>
    </row>
    <row r="217" spans="6:6" x14ac:dyDescent="0.25">
      <c r="F217" s="108" t="s">
        <v>251</v>
      </c>
    </row>
    <row r="218" spans="6:6" x14ac:dyDescent="0.25">
      <c r="F218" s="108" t="s">
        <v>252</v>
      </c>
    </row>
    <row r="219" spans="6:6" x14ac:dyDescent="0.25">
      <c r="F219" s="108" t="s">
        <v>253</v>
      </c>
    </row>
    <row r="220" spans="6:6" x14ac:dyDescent="0.25">
      <c r="F220" s="108" t="s">
        <v>254</v>
      </c>
    </row>
    <row r="221" spans="6:6" x14ac:dyDescent="0.25">
      <c r="F221" s="108" t="s">
        <v>255</v>
      </c>
    </row>
    <row r="222" spans="6:6" x14ac:dyDescent="0.25">
      <c r="F222" s="108" t="s">
        <v>256</v>
      </c>
    </row>
    <row r="223" spans="6:6" x14ac:dyDescent="0.25">
      <c r="F223" s="108" t="s">
        <v>257</v>
      </c>
    </row>
    <row r="224" spans="6:6" x14ac:dyDescent="0.25">
      <c r="F224" s="92"/>
    </row>
    <row r="225" spans="6:6" x14ac:dyDescent="0.25">
      <c r="F225" s="92"/>
    </row>
    <row r="226" spans="6:6" x14ac:dyDescent="0.25">
      <c r="F226" s="92"/>
    </row>
    <row r="227" spans="6:6" x14ac:dyDescent="0.25">
      <c r="F227" s="92"/>
    </row>
    <row r="228" spans="6:6" x14ac:dyDescent="0.25">
      <c r="F228" s="92"/>
    </row>
    <row r="229" spans="6:6" x14ac:dyDescent="0.25">
      <c r="F229" s="92"/>
    </row>
    <row r="230" spans="6:6" x14ac:dyDescent="0.25">
      <c r="F230" s="92"/>
    </row>
    <row r="231" spans="6:6" x14ac:dyDescent="0.25">
      <c r="F231" s="92"/>
    </row>
    <row r="232" spans="6:6" x14ac:dyDescent="0.25">
      <c r="F232" s="92"/>
    </row>
    <row r="233" spans="6:6" x14ac:dyDescent="0.25">
      <c r="F233" s="92"/>
    </row>
    <row r="234" spans="6:6" x14ac:dyDescent="0.25">
      <c r="F234" s="92"/>
    </row>
    <row r="235" spans="6:6" x14ac:dyDescent="0.25">
      <c r="F235" s="92"/>
    </row>
    <row r="236" spans="6:6" x14ac:dyDescent="0.25">
      <c r="F236" s="92"/>
    </row>
    <row r="237" spans="6:6" x14ac:dyDescent="0.25">
      <c r="F237" s="92"/>
    </row>
    <row r="238" spans="6:6" x14ac:dyDescent="0.25">
      <c r="F238" s="92"/>
    </row>
    <row r="239" spans="6:6" x14ac:dyDescent="0.25">
      <c r="F239" s="92"/>
    </row>
    <row r="240" spans="6:6" x14ac:dyDescent="0.25">
      <c r="F240" s="92"/>
    </row>
    <row r="241" spans="6:6" x14ac:dyDescent="0.25">
      <c r="F241" s="92"/>
    </row>
    <row r="242" spans="6:6" x14ac:dyDescent="0.25">
      <c r="F242" s="92"/>
    </row>
    <row r="243" spans="6:6" x14ac:dyDescent="0.25">
      <c r="F243" s="92"/>
    </row>
    <row r="244" spans="6:6" x14ac:dyDescent="0.25">
      <c r="F244" s="92"/>
    </row>
    <row r="245" spans="6:6" x14ac:dyDescent="0.25">
      <c r="F245" s="92"/>
    </row>
    <row r="246" spans="6:6" x14ac:dyDescent="0.25">
      <c r="F246" s="92"/>
    </row>
    <row r="247" spans="6:6" x14ac:dyDescent="0.25">
      <c r="F247" s="92"/>
    </row>
    <row r="248" spans="6:6" x14ac:dyDescent="0.25">
      <c r="F248" s="92"/>
    </row>
    <row r="249" spans="6:6" x14ac:dyDescent="0.25">
      <c r="F249" s="92"/>
    </row>
    <row r="250" spans="6:6" x14ac:dyDescent="0.25">
      <c r="F250" s="92"/>
    </row>
    <row r="251" spans="6:6" x14ac:dyDescent="0.25">
      <c r="F251" s="92"/>
    </row>
    <row r="252" spans="6:6" x14ac:dyDescent="0.25">
      <c r="F252" s="92"/>
    </row>
    <row r="253" spans="6:6" x14ac:dyDescent="0.25">
      <c r="F253" s="92"/>
    </row>
    <row r="254" spans="6:6" x14ac:dyDescent="0.25">
      <c r="F254" s="92"/>
    </row>
    <row r="255" spans="6:6" x14ac:dyDescent="0.25">
      <c r="F255" s="92"/>
    </row>
    <row r="256" spans="6:6" x14ac:dyDescent="0.25">
      <c r="F256" s="92"/>
    </row>
    <row r="257" spans="6:6" x14ac:dyDescent="0.25">
      <c r="F257" s="92"/>
    </row>
    <row r="258" spans="6:6" x14ac:dyDescent="0.25">
      <c r="F258" s="92"/>
    </row>
    <row r="259" spans="6:6" x14ac:dyDescent="0.25">
      <c r="F259" s="92"/>
    </row>
    <row r="260" spans="6:6" x14ac:dyDescent="0.25">
      <c r="F260" s="92"/>
    </row>
    <row r="261" spans="6:6" x14ac:dyDescent="0.25">
      <c r="F261" s="92"/>
    </row>
    <row r="262" spans="6:6" x14ac:dyDescent="0.25">
      <c r="F262" s="92"/>
    </row>
    <row r="263" spans="6:6" x14ac:dyDescent="0.25">
      <c r="F263" s="92"/>
    </row>
    <row r="264" spans="6:6" x14ac:dyDescent="0.25">
      <c r="F264" s="92"/>
    </row>
    <row r="265" spans="6:6" x14ac:dyDescent="0.25">
      <c r="F265" s="92"/>
    </row>
    <row r="266" spans="6:6" x14ac:dyDescent="0.25">
      <c r="F266" s="92"/>
    </row>
    <row r="267" spans="6:6" x14ac:dyDescent="0.25">
      <c r="F267" s="92"/>
    </row>
    <row r="268" spans="6:6" x14ac:dyDescent="0.25">
      <c r="F268" s="92"/>
    </row>
    <row r="269" spans="6:6" x14ac:dyDescent="0.25">
      <c r="F269" s="92"/>
    </row>
    <row r="270" spans="6:6" x14ac:dyDescent="0.25">
      <c r="F270" s="92"/>
    </row>
    <row r="271" spans="6:6" x14ac:dyDescent="0.25">
      <c r="F271" s="92"/>
    </row>
    <row r="272" spans="6:6" x14ac:dyDescent="0.25">
      <c r="F272" s="92"/>
    </row>
    <row r="273" spans="6:6" x14ac:dyDescent="0.25">
      <c r="F273" s="92"/>
    </row>
    <row r="274" spans="6:6" x14ac:dyDescent="0.25">
      <c r="F274" s="92"/>
    </row>
    <row r="275" spans="6:6" x14ac:dyDescent="0.25">
      <c r="F275" s="92"/>
    </row>
    <row r="276" spans="6:6" x14ac:dyDescent="0.25">
      <c r="F276" s="92"/>
    </row>
    <row r="277" spans="6:6" x14ac:dyDescent="0.25">
      <c r="F277" s="92"/>
    </row>
    <row r="278" spans="6:6" x14ac:dyDescent="0.25">
      <c r="F278" s="92"/>
    </row>
    <row r="279" spans="6:6" x14ac:dyDescent="0.25">
      <c r="F279" s="92"/>
    </row>
    <row r="280" spans="6:6" x14ac:dyDescent="0.25">
      <c r="F280" s="92"/>
    </row>
    <row r="281" spans="6:6" x14ac:dyDescent="0.25">
      <c r="F281" s="92"/>
    </row>
    <row r="282" spans="6:6" x14ac:dyDescent="0.25">
      <c r="F282" s="92"/>
    </row>
    <row r="283" spans="6:6" x14ac:dyDescent="0.25">
      <c r="F283" s="92"/>
    </row>
    <row r="284" spans="6:6" x14ac:dyDescent="0.25">
      <c r="F284" s="92"/>
    </row>
    <row r="285" spans="6:6" x14ac:dyDescent="0.25">
      <c r="F285" s="92"/>
    </row>
    <row r="286" spans="6:6" x14ac:dyDescent="0.25">
      <c r="F286" s="92"/>
    </row>
    <row r="287" spans="6:6" x14ac:dyDescent="0.25">
      <c r="F287" s="92"/>
    </row>
    <row r="288" spans="6:6" x14ac:dyDescent="0.25">
      <c r="F288" s="92"/>
    </row>
    <row r="289" spans="6:6" x14ac:dyDescent="0.25">
      <c r="F289" s="92"/>
    </row>
    <row r="290" spans="6:6" x14ac:dyDescent="0.25">
      <c r="F290" s="92"/>
    </row>
  </sheetData>
  <sheetProtection algorithmName="SHA-512" hashValue="k6hSdqqJGRTuIjAvT4wmwNHlsw+qxDtpfwmN3byXq/dAv18l6ksGpSAlT/i6EQHULBAWA+G4aa7qKgeKEE7Amg==" saltValue="bD8XlDuolXQ46nLzu95ZDA==" spinCount="100000" sheet="1" objects="1" scenarios="1"/>
  <sortState ref="E3:E45">
    <sortCondition ref="E3:E4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67"/>
  <sheetViews>
    <sheetView tabSelected="1" zoomScaleNormal="100" workbookViewId="0">
      <selection activeCell="J12" sqref="J12"/>
    </sheetView>
  </sheetViews>
  <sheetFormatPr defaultRowHeight="12.75" x14ac:dyDescent="0.2"/>
  <cols>
    <col min="1" max="1" width="18.140625" style="174" customWidth="1"/>
    <col min="2" max="2" width="21" style="174" customWidth="1"/>
    <col min="3" max="3" width="19.7109375" style="174" customWidth="1"/>
    <col min="4" max="4" width="3.28515625" style="174" bestFit="1" customWidth="1"/>
    <col min="5" max="5" width="42.140625" style="174" customWidth="1"/>
    <col min="6" max="16384" width="9.140625" style="174"/>
  </cols>
  <sheetData>
    <row r="1" spans="1:5" ht="26.25" x14ac:dyDescent="0.4">
      <c r="A1" s="148" t="s">
        <v>439</v>
      </c>
      <c r="B1" s="173"/>
      <c r="C1" s="173"/>
      <c r="D1" s="173"/>
      <c r="E1" s="173"/>
    </row>
    <row r="2" spans="1:5" ht="18.75" x14ac:dyDescent="0.3">
      <c r="A2" s="175" t="s">
        <v>124</v>
      </c>
      <c r="B2" s="173"/>
      <c r="C2" s="173"/>
      <c r="D2" s="173"/>
      <c r="E2" s="173"/>
    </row>
    <row r="3" spans="1:5" ht="25.5" customHeight="1" thickBot="1" x14ac:dyDescent="0.3">
      <c r="A3" s="149" t="s">
        <v>125</v>
      </c>
      <c r="B3" s="176" t="s">
        <v>128</v>
      </c>
      <c r="C3" s="177"/>
      <c r="D3" s="178"/>
      <c r="E3" s="178"/>
    </row>
    <row r="4" spans="1:5" ht="15.75" x14ac:dyDescent="0.25">
      <c r="A4" s="263"/>
      <c r="B4" s="263"/>
      <c r="C4" s="263"/>
      <c r="D4" s="263"/>
      <c r="E4" s="263"/>
    </row>
    <row r="5" spans="1:5" ht="20.25" x14ac:dyDescent="0.3">
      <c r="A5" s="179" t="s">
        <v>459</v>
      </c>
      <c r="B5" s="180"/>
      <c r="C5" s="180">
        <v>2019</v>
      </c>
      <c r="D5" s="181"/>
      <c r="E5" s="180" t="s">
        <v>474</v>
      </c>
    </row>
    <row r="6" spans="1:5" ht="15" customHeight="1" x14ac:dyDescent="0.25">
      <c r="A6" s="182"/>
      <c r="B6" s="183"/>
      <c r="C6" s="183"/>
      <c r="D6" s="183"/>
      <c r="E6" s="183"/>
    </row>
    <row r="7" spans="1:5" ht="15" x14ac:dyDescent="0.25">
      <c r="A7" s="184" t="s">
        <v>378</v>
      </c>
      <c r="B7" s="184" t="s">
        <v>460</v>
      </c>
      <c r="C7" s="230" t="s">
        <v>473</v>
      </c>
      <c r="D7" s="185"/>
      <c r="E7" s="186" t="s">
        <v>461</v>
      </c>
    </row>
    <row r="8" spans="1:5" ht="15" customHeight="1" x14ac:dyDescent="0.3">
      <c r="A8" s="173"/>
      <c r="B8" s="175"/>
      <c r="C8" s="187"/>
      <c r="D8" s="188"/>
      <c r="E8" s="150"/>
    </row>
    <row r="9" spans="1:5" ht="18.75" customHeight="1" x14ac:dyDescent="0.2">
      <c r="A9" s="189" t="s">
        <v>385</v>
      </c>
      <c r="B9" s="189" t="s">
        <v>58</v>
      </c>
      <c r="C9" s="189" t="s">
        <v>57</v>
      </c>
      <c r="D9" s="189"/>
      <c r="E9" s="189"/>
    </row>
    <row r="10" spans="1:5" ht="14.25" customHeight="1" x14ac:dyDescent="0.25">
      <c r="A10" s="190" t="s">
        <v>386</v>
      </c>
      <c r="B10" s="190" t="s">
        <v>56</v>
      </c>
      <c r="C10" s="190">
        <f>SUM(C5-15)</f>
        <v>2004</v>
      </c>
      <c r="D10" s="190" t="s">
        <v>55</v>
      </c>
      <c r="E10" s="190" t="s">
        <v>387</v>
      </c>
    </row>
    <row r="11" spans="1:5" ht="15" x14ac:dyDescent="0.25">
      <c r="A11" s="190" t="s">
        <v>494</v>
      </c>
      <c r="B11" s="190" t="s">
        <v>462</v>
      </c>
      <c r="C11" s="190">
        <f>SUM(C5-15)</f>
        <v>2004</v>
      </c>
      <c r="D11" s="190" t="s">
        <v>52</v>
      </c>
      <c r="E11" s="190">
        <f>SUM(C5-20)</f>
        <v>1999</v>
      </c>
    </row>
    <row r="12" spans="1:5" ht="15" x14ac:dyDescent="0.25">
      <c r="A12" s="190" t="s">
        <v>493</v>
      </c>
      <c r="B12" s="190" t="s">
        <v>53</v>
      </c>
      <c r="C12" s="190">
        <f>SUM(C5-15)</f>
        <v>2004</v>
      </c>
      <c r="D12" s="190" t="s">
        <v>52</v>
      </c>
      <c r="E12" s="190">
        <f>SUM(C5-17)</f>
        <v>2002</v>
      </c>
    </row>
    <row r="13" spans="1:5" ht="15" x14ac:dyDescent="0.25">
      <c r="A13" s="190" t="s">
        <v>492</v>
      </c>
      <c r="B13" s="190" t="s">
        <v>475</v>
      </c>
      <c r="C13" s="190">
        <f>SUM(C5-11)</f>
        <v>2008</v>
      </c>
      <c r="D13" s="190" t="s">
        <v>52</v>
      </c>
      <c r="E13" s="190">
        <f>SUM(C5-14)</f>
        <v>2005</v>
      </c>
    </row>
    <row r="14" spans="1:5" ht="15" x14ac:dyDescent="0.25">
      <c r="A14" s="190"/>
      <c r="B14" s="191"/>
      <c r="C14" s="191"/>
      <c r="D14" s="192"/>
      <c r="E14" s="191"/>
    </row>
    <row r="15" spans="1:5" ht="15" x14ac:dyDescent="0.25">
      <c r="A15" s="193" t="s">
        <v>126</v>
      </c>
      <c r="B15" s="156" t="s">
        <v>476</v>
      </c>
      <c r="C15" s="194"/>
      <c r="D15" s="194"/>
      <c r="E15" s="151" t="s">
        <v>127</v>
      </c>
    </row>
    <row r="16" spans="1:5" ht="15" x14ac:dyDescent="0.25">
      <c r="A16" s="195"/>
      <c r="B16" s="166"/>
      <c r="C16" s="195"/>
      <c r="D16" s="195"/>
      <c r="E16" s="152"/>
    </row>
    <row r="17" spans="1:5" ht="15.2" customHeight="1" x14ac:dyDescent="0.25">
      <c r="A17" s="196" t="s">
        <v>69</v>
      </c>
      <c r="B17" s="157" t="s">
        <v>477</v>
      </c>
      <c r="C17" s="160"/>
      <c r="D17" s="197"/>
      <c r="E17" s="196"/>
    </row>
    <row r="18" spans="1:5" ht="15" x14ac:dyDescent="0.25">
      <c r="A18" s="192"/>
      <c r="B18" s="192"/>
      <c r="C18" s="192"/>
      <c r="D18" s="192"/>
      <c r="E18" s="192"/>
    </row>
    <row r="19" spans="1:5" ht="15" x14ac:dyDescent="0.25">
      <c r="A19" s="198" t="s">
        <v>379</v>
      </c>
      <c r="B19" s="164" t="s">
        <v>478</v>
      </c>
      <c r="C19" s="165"/>
      <c r="D19" s="165"/>
      <c r="E19" s="165"/>
    </row>
    <row r="20" spans="1:5" ht="15" x14ac:dyDescent="0.25">
      <c r="A20" s="234"/>
      <c r="B20" s="231"/>
      <c r="C20" s="231"/>
      <c r="D20" s="231"/>
      <c r="E20" s="231"/>
    </row>
    <row r="21" spans="1:5" ht="31.5" x14ac:dyDescent="0.3">
      <c r="A21" s="240" t="s">
        <v>481</v>
      </c>
      <c r="B21" s="232" t="s">
        <v>463</v>
      </c>
      <c r="C21" s="233"/>
      <c r="D21" s="233"/>
      <c r="E21" s="241" t="s">
        <v>464</v>
      </c>
    </row>
    <row r="22" spans="1:5" ht="18.75" x14ac:dyDescent="0.3">
      <c r="A22" s="235"/>
      <c r="B22" s="236"/>
      <c r="C22" s="234"/>
      <c r="D22" s="234"/>
      <c r="E22" s="237"/>
    </row>
    <row r="23" spans="1:5" ht="28.5" x14ac:dyDescent="0.3">
      <c r="A23" s="250" t="s">
        <v>483</v>
      </c>
      <c r="B23" s="238" t="s">
        <v>435</v>
      </c>
      <c r="C23" s="239"/>
      <c r="D23" s="239"/>
      <c r="E23" s="241" t="s">
        <v>436</v>
      </c>
    </row>
    <row r="24" spans="1:5" ht="15" customHeight="1" x14ac:dyDescent="0.25">
      <c r="A24" s="199"/>
      <c r="B24" s="200"/>
      <c r="C24" s="200"/>
      <c r="D24" s="200"/>
      <c r="E24" s="200"/>
    </row>
    <row r="25" spans="1:5" ht="15.75" x14ac:dyDescent="0.25">
      <c r="A25" s="161" t="s">
        <v>380</v>
      </c>
      <c r="B25" s="158" t="s">
        <v>437</v>
      </c>
      <c r="C25" s="162"/>
      <c r="D25" s="163"/>
      <c r="E25" s="242"/>
    </row>
    <row r="26" spans="1:5" ht="15.75" x14ac:dyDescent="0.25">
      <c r="A26" s="166"/>
      <c r="B26" s="195"/>
      <c r="C26" s="243"/>
      <c r="D26" s="244"/>
      <c r="E26" s="245"/>
    </row>
    <row r="27" spans="1:5" ht="15.75" x14ac:dyDescent="0.25">
      <c r="A27" s="249" t="s">
        <v>482</v>
      </c>
      <c r="B27" s="246" t="s">
        <v>479</v>
      </c>
      <c r="C27" s="247"/>
      <c r="D27" s="247"/>
      <c r="E27" s="248" t="s">
        <v>480</v>
      </c>
    </row>
    <row r="28" spans="1:5" ht="15" x14ac:dyDescent="0.25">
      <c r="A28" s="192"/>
      <c r="B28" s="153"/>
      <c r="C28" s="192"/>
      <c r="D28" s="192"/>
      <c r="E28" s="199"/>
    </row>
    <row r="29" spans="1:5" ht="15.2" customHeight="1" x14ac:dyDescent="0.25">
      <c r="A29" s="201" t="s">
        <v>381</v>
      </c>
      <c r="B29" s="192" t="s">
        <v>51</v>
      </c>
      <c r="C29" s="192" t="s">
        <v>487</v>
      </c>
      <c r="D29" s="192"/>
      <c r="E29" s="192"/>
    </row>
    <row r="30" spans="1:5" ht="15" x14ac:dyDescent="0.25">
      <c r="A30" s="192"/>
      <c r="B30" s="192"/>
      <c r="C30" s="192"/>
      <c r="D30" s="192"/>
      <c r="E30" s="192"/>
    </row>
    <row r="31" spans="1:5" ht="15" x14ac:dyDescent="0.25">
      <c r="A31" s="201" t="s">
        <v>382</v>
      </c>
      <c r="B31" s="192" t="s">
        <v>50</v>
      </c>
      <c r="C31" s="192" t="s">
        <v>49</v>
      </c>
      <c r="D31" s="192"/>
      <c r="E31" s="192" t="s">
        <v>376</v>
      </c>
    </row>
    <row r="32" spans="1:5" ht="15.75" x14ac:dyDescent="0.25">
      <c r="A32" s="201" t="s">
        <v>382</v>
      </c>
      <c r="B32" s="192" t="s">
        <v>486</v>
      </c>
      <c r="C32" s="192" t="s">
        <v>48</v>
      </c>
      <c r="D32" s="173"/>
      <c r="E32" s="192" t="s">
        <v>47</v>
      </c>
    </row>
    <row r="33" spans="1:8" ht="15.75" x14ac:dyDescent="0.25">
      <c r="A33" s="201" t="s">
        <v>382</v>
      </c>
      <c r="B33" s="192" t="s">
        <v>485</v>
      </c>
      <c r="C33" s="192" t="s">
        <v>46</v>
      </c>
      <c r="D33" s="173"/>
      <c r="E33" s="192" t="s">
        <v>45</v>
      </c>
    </row>
    <row r="34" spans="1:8" ht="15.75" x14ac:dyDescent="0.25">
      <c r="A34" s="201" t="s">
        <v>382</v>
      </c>
      <c r="B34" s="192" t="s">
        <v>484</v>
      </c>
      <c r="C34" s="192" t="s">
        <v>44</v>
      </c>
      <c r="D34" s="173"/>
      <c r="E34" s="192" t="s">
        <v>43</v>
      </c>
    </row>
    <row r="35" spans="1:8" ht="15" customHeight="1" x14ac:dyDescent="0.25">
      <c r="A35" s="192"/>
      <c r="B35" s="192"/>
      <c r="C35" s="192"/>
      <c r="D35" s="192"/>
      <c r="E35" s="192"/>
    </row>
    <row r="36" spans="1:8" ht="15" x14ac:dyDescent="0.25">
      <c r="A36" s="168" t="s">
        <v>465</v>
      </c>
      <c r="B36" s="202"/>
      <c r="C36" s="203" t="s">
        <v>438</v>
      </c>
      <c r="D36" s="154"/>
      <c r="E36" s="168" t="s">
        <v>377</v>
      </c>
    </row>
    <row r="37" spans="1:8" ht="15" x14ac:dyDescent="0.25">
      <c r="A37" s="253" t="s">
        <v>488</v>
      </c>
      <c r="B37" s="253"/>
      <c r="C37" s="254"/>
      <c r="D37" s="253"/>
      <c r="E37" s="255"/>
      <c r="H37" s="155"/>
    </row>
    <row r="38" spans="1:8" ht="15" x14ac:dyDescent="0.25">
      <c r="A38" s="252" t="s">
        <v>489</v>
      </c>
      <c r="B38" s="252"/>
      <c r="C38" s="252"/>
      <c r="D38" s="252"/>
      <c r="E38" s="252"/>
    </row>
    <row r="39" spans="1:8" ht="15" x14ac:dyDescent="0.25">
      <c r="A39" s="251"/>
      <c r="B39" s="251"/>
      <c r="C39" s="251"/>
      <c r="D39" s="251"/>
      <c r="E39" s="251"/>
    </row>
    <row r="40" spans="1:8" ht="20.100000000000001" customHeight="1" x14ac:dyDescent="0.25">
      <c r="A40" s="204" t="s">
        <v>308</v>
      </c>
      <c r="B40" s="159" t="s">
        <v>466</v>
      </c>
      <c r="C40" s="205">
        <v>43423</v>
      </c>
      <c r="D40" s="206"/>
      <c r="E40" s="207" t="s">
        <v>304</v>
      </c>
    </row>
    <row r="41" spans="1:8" ht="15" customHeight="1" x14ac:dyDescent="0.25">
      <c r="A41" s="200"/>
      <c r="B41" s="199"/>
      <c r="C41" s="208"/>
      <c r="D41" s="209"/>
      <c r="E41" s="210"/>
    </row>
    <row r="42" spans="1:8" ht="14.25" x14ac:dyDescent="0.2">
      <c r="A42" s="211" t="s">
        <v>467</v>
      </c>
      <c r="B42" s="211" t="s">
        <v>468</v>
      </c>
      <c r="C42" s="212"/>
      <c r="D42" s="213"/>
      <c r="E42" s="214"/>
    </row>
    <row r="43" spans="1:8" ht="15" x14ac:dyDescent="0.25">
      <c r="A43" s="192"/>
      <c r="B43" s="192"/>
      <c r="C43" s="192"/>
      <c r="D43" s="192"/>
      <c r="E43" s="192"/>
    </row>
    <row r="44" spans="1:8" ht="15" x14ac:dyDescent="0.25">
      <c r="A44" s="215" t="s">
        <v>307</v>
      </c>
      <c r="B44" s="256" t="s">
        <v>490</v>
      </c>
      <c r="C44" s="257"/>
      <c r="D44" s="257"/>
      <c r="E44" s="257"/>
    </row>
    <row r="45" spans="1:8" ht="15" x14ac:dyDescent="0.25">
      <c r="A45" s="199"/>
      <c r="B45" s="216"/>
      <c r="C45" s="217"/>
      <c r="D45" s="218"/>
      <c r="E45" s="200"/>
    </row>
    <row r="46" spans="1:8" ht="15" x14ac:dyDescent="0.25">
      <c r="A46" s="219" t="s">
        <v>389</v>
      </c>
      <c r="B46" s="220"/>
      <c r="C46" s="221"/>
      <c r="D46" s="221"/>
      <c r="E46" s="215" t="s">
        <v>390</v>
      </c>
    </row>
    <row r="47" spans="1:8" ht="15" x14ac:dyDescent="0.25">
      <c r="A47" s="217"/>
      <c r="B47" s="218"/>
      <c r="C47" s="199"/>
      <c r="D47" s="199"/>
      <c r="E47" s="200"/>
    </row>
    <row r="48" spans="1:8" ht="18" customHeight="1" x14ac:dyDescent="0.25">
      <c r="A48" s="215" t="s">
        <v>391</v>
      </c>
      <c r="B48" s="222"/>
      <c r="C48" s="223" t="s">
        <v>305</v>
      </c>
      <c r="D48" s="220"/>
      <c r="E48" s="224"/>
    </row>
    <row r="49" spans="1:5" ht="14.25" x14ac:dyDescent="0.2">
      <c r="A49" s="200"/>
      <c r="B49" s="200"/>
      <c r="C49" s="200"/>
      <c r="D49" s="200"/>
      <c r="E49" s="200"/>
    </row>
    <row r="50" spans="1:5" ht="15" x14ac:dyDescent="0.25">
      <c r="A50" s="201" t="s">
        <v>383</v>
      </c>
      <c r="B50" s="192" t="s">
        <v>42</v>
      </c>
      <c r="C50" s="192"/>
      <c r="D50" s="192"/>
      <c r="E50" s="192"/>
    </row>
    <row r="51" spans="1:5" ht="15" x14ac:dyDescent="0.25">
      <c r="A51" s="192"/>
      <c r="B51" s="192" t="s">
        <v>41</v>
      </c>
      <c r="C51" s="192"/>
      <c r="D51" s="192"/>
      <c r="E51" s="192"/>
    </row>
    <row r="52" spans="1:5" ht="15" x14ac:dyDescent="0.25">
      <c r="A52" s="192"/>
      <c r="B52" s="192"/>
      <c r="C52" s="192"/>
      <c r="D52" s="192"/>
      <c r="E52" s="192"/>
    </row>
    <row r="53" spans="1:5" ht="15" x14ac:dyDescent="0.25">
      <c r="A53" s="225" t="s">
        <v>384</v>
      </c>
      <c r="B53" s="226" t="s">
        <v>491</v>
      </c>
      <c r="C53" s="227">
        <v>6923595</v>
      </c>
      <c r="D53" s="226"/>
      <c r="E53" s="167" t="s">
        <v>128</v>
      </c>
    </row>
    <row r="54" spans="1:5" ht="15" customHeight="1" x14ac:dyDescent="0.3">
      <c r="A54" s="228"/>
      <c r="B54" s="228"/>
      <c r="C54" s="228"/>
      <c r="D54" s="228"/>
      <c r="E54" s="228"/>
    </row>
    <row r="55" spans="1:5" x14ac:dyDescent="0.2">
      <c r="A55" s="183"/>
      <c r="B55" s="183"/>
      <c r="C55" s="183"/>
      <c r="D55" s="183"/>
      <c r="E55" s="183"/>
    </row>
    <row r="56" spans="1:5" x14ac:dyDescent="0.2">
      <c r="A56" s="183"/>
      <c r="B56" s="183"/>
      <c r="C56" s="183"/>
      <c r="D56" s="183"/>
      <c r="E56" s="183"/>
    </row>
    <row r="57" spans="1:5" x14ac:dyDescent="0.2">
      <c r="A57" s="183"/>
      <c r="B57" s="183"/>
      <c r="C57" s="183"/>
      <c r="D57" s="183"/>
      <c r="E57" s="183"/>
    </row>
    <row r="58" spans="1:5" x14ac:dyDescent="0.2">
      <c r="A58" s="183"/>
      <c r="B58" s="183"/>
      <c r="C58" s="183"/>
      <c r="D58" s="183"/>
      <c r="E58" s="183"/>
    </row>
    <row r="59" spans="1:5" x14ac:dyDescent="0.2">
      <c r="A59" s="183"/>
      <c r="B59" s="183"/>
      <c r="C59" s="183"/>
      <c r="D59" s="183"/>
      <c r="E59" s="183"/>
    </row>
    <row r="60" spans="1:5" x14ac:dyDescent="0.2">
      <c r="A60" s="183"/>
      <c r="B60" s="183"/>
      <c r="C60" s="183"/>
      <c r="D60" s="183"/>
      <c r="E60" s="183"/>
    </row>
    <row r="61" spans="1:5" x14ac:dyDescent="0.2">
      <c r="A61" s="183"/>
      <c r="B61" s="183"/>
      <c r="C61" s="183"/>
      <c r="D61" s="183"/>
      <c r="E61" s="183"/>
    </row>
    <row r="62" spans="1:5" x14ac:dyDescent="0.2">
      <c r="A62" s="183"/>
      <c r="B62" s="183"/>
      <c r="C62" s="183"/>
      <c r="D62" s="183"/>
      <c r="E62" s="183"/>
    </row>
    <row r="63" spans="1:5" x14ac:dyDescent="0.2">
      <c r="A63" s="183"/>
      <c r="B63" s="183"/>
      <c r="C63" s="183"/>
      <c r="D63" s="183"/>
      <c r="E63" s="183"/>
    </row>
    <row r="64" spans="1:5" x14ac:dyDescent="0.2">
      <c r="A64" s="183"/>
      <c r="B64" s="183"/>
      <c r="C64" s="183"/>
      <c r="D64" s="183"/>
      <c r="E64" s="183"/>
    </row>
    <row r="65" spans="1:5" x14ac:dyDescent="0.2">
      <c r="A65" s="183"/>
      <c r="B65" s="183"/>
      <c r="C65" s="183"/>
      <c r="D65" s="183"/>
      <c r="E65" s="183"/>
    </row>
    <row r="66" spans="1:5" x14ac:dyDescent="0.2">
      <c r="A66" s="183"/>
      <c r="B66" s="183"/>
      <c r="C66" s="183"/>
      <c r="D66" s="183"/>
      <c r="E66" s="183"/>
    </row>
    <row r="67" spans="1:5" x14ac:dyDescent="0.2">
      <c r="A67" s="183"/>
      <c r="B67" s="183"/>
      <c r="C67" s="183"/>
      <c r="D67" s="183"/>
      <c r="E67" s="183"/>
    </row>
  </sheetData>
  <sheetProtection algorithmName="SHA-512" hashValue="4kYl/m5vLeVv6q8NeKT6sAvDDNN6zohhvR25i5fv3K7mW08wIRRSz1QsEJfQRJglpPg8Le4DMORiJRoX3x8EIg==" saltValue="2eoBavici1PZ2aOupFEbWA==" spinCount="100000" sheet="1" objects="1" scenarios="1"/>
  <mergeCells count="1">
    <mergeCell ref="A4:E4"/>
  </mergeCells>
  <hyperlinks>
    <hyperlink ref="E53" r:id="rId1"/>
    <hyperlink ref="A3" r:id="rId2"/>
    <hyperlink ref="B3" r:id="rId3"/>
    <hyperlink ref="C48" r:id="rId4"/>
    <hyperlink ref="C36" r:id="rId5" location="!/home"/>
  </hyperlinks>
  <pageMargins left="0.47244094488188981" right="0.31496062992125984" top="0.78740157480314965" bottom="0.19685039370078741" header="0" footer="0"/>
  <pageSetup paperSize="9" scale="90" orientation="portrait" horizontalDpi="300" verticalDpi="300" r:id="rId6"/>
  <headerFooter alignWithMargins="0"/>
  <drawing r:id="rId7"/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33CC"/>
  </sheetPr>
  <dimension ref="A1:K60"/>
  <sheetViews>
    <sheetView workbookViewId="0">
      <selection activeCell="D23" sqref="D23"/>
    </sheetView>
  </sheetViews>
  <sheetFormatPr defaultRowHeight="15" x14ac:dyDescent="0.25"/>
  <cols>
    <col min="1" max="1" width="14.85546875" style="78" customWidth="1"/>
    <col min="2" max="7" width="20.7109375" style="52" customWidth="1"/>
    <col min="8" max="8" width="9.140625" style="52"/>
    <col min="9" max="9" width="14.7109375" style="52" customWidth="1"/>
    <col min="10" max="10" width="24" style="52" customWidth="1"/>
    <col min="11" max="11" width="20.7109375" style="52" customWidth="1"/>
    <col min="12" max="249" width="9.140625" style="52"/>
    <col min="250" max="250" width="10" style="52" customWidth="1"/>
    <col min="251" max="251" width="20.7109375" style="52" customWidth="1"/>
    <col min="252" max="252" width="21.140625" style="52" customWidth="1"/>
    <col min="253" max="253" width="21" style="52" customWidth="1"/>
    <col min="254" max="254" width="21.140625" style="52" customWidth="1"/>
    <col min="255" max="256" width="20.7109375" style="52" customWidth="1"/>
    <col min="257" max="505" width="9.140625" style="52"/>
    <col min="506" max="506" width="10" style="52" customWidth="1"/>
    <col min="507" max="507" width="20.7109375" style="52" customWidth="1"/>
    <col min="508" max="508" width="21.140625" style="52" customWidth="1"/>
    <col min="509" max="509" width="21" style="52" customWidth="1"/>
    <col min="510" max="510" width="21.140625" style="52" customWidth="1"/>
    <col min="511" max="512" width="20.7109375" style="52" customWidth="1"/>
    <col min="513" max="761" width="9.140625" style="52"/>
    <col min="762" max="762" width="10" style="52" customWidth="1"/>
    <col min="763" max="763" width="20.7109375" style="52" customWidth="1"/>
    <col min="764" max="764" width="21.140625" style="52" customWidth="1"/>
    <col min="765" max="765" width="21" style="52" customWidth="1"/>
    <col min="766" max="766" width="21.140625" style="52" customWidth="1"/>
    <col min="767" max="768" width="20.7109375" style="52" customWidth="1"/>
    <col min="769" max="1017" width="9.140625" style="52"/>
    <col min="1018" max="1018" width="10" style="52" customWidth="1"/>
    <col min="1019" max="1019" width="20.7109375" style="52" customWidth="1"/>
    <col min="1020" max="1020" width="21.140625" style="52" customWidth="1"/>
    <col min="1021" max="1021" width="21" style="52" customWidth="1"/>
    <col min="1022" max="1022" width="21.140625" style="52" customWidth="1"/>
    <col min="1023" max="1024" width="20.7109375" style="52" customWidth="1"/>
    <col min="1025" max="1273" width="9.140625" style="52"/>
    <col min="1274" max="1274" width="10" style="52" customWidth="1"/>
    <col min="1275" max="1275" width="20.7109375" style="52" customWidth="1"/>
    <col min="1276" max="1276" width="21.140625" style="52" customWidth="1"/>
    <col min="1277" max="1277" width="21" style="52" customWidth="1"/>
    <col min="1278" max="1278" width="21.140625" style="52" customWidth="1"/>
    <col min="1279" max="1280" width="20.7109375" style="52" customWidth="1"/>
    <col min="1281" max="1529" width="9.140625" style="52"/>
    <col min="1530" max="1530" width="10" style="52" customWidth="1"/>
    <col min="1531" max="1531" width="20.7109375" style="52" customWidth="1"/>
    <col min="1532" max="1532" width="21.140625" style="52" customWidth="1"/>
    <col min="1533" max="1533" width="21" style="52" customWidth="1"/>
    <col min="1534" max="1534" width="21.140625" style="52" customWidth="1"/>
    <col min="1535" max="1536" width="20.7109375" style="52" customWidth="1"/>
    <col min="1537" max="1785" width="9.140625" style="52"/>
    <col min="1786" max="1786" width="10" style="52" customWidth="1"/>
    <col min="1787" max="1787" width="20.7109375" style="52" customWidth="1"/>
    <col min="1788" max="1788" width="21.140625" style="52" customWidth="1"/>
    <col min="1789" max="1789" width="21" style="52" customWidth="1"/>
    <col min="1790" max="1790" width="21.140625" style="52" customWidth="1"/>
    <col min="1791" max="1792" width="20.7109375" style="52" customWidth="1"/>
    <col min="1793" max="2041" width="9.140625" style="52"/>
    <col min="2042" max="2042" width="10" style="52" customWidth="1"/>
    <col min="2043" max="2043" width="20.7109375" style="52" customWidth="1"/>
    <col min="2044" max="2044" width="21.140625" style="52" customWidth="1"/>
    <col min="2045" max="2045" width="21" style="52" customWidth="1"/>
    <col min="2046" max="2046" width="21.140625" style="52" customWidth="1"/>
    <col min="2047" max="2048" width="20.7109375" style="52" customWidth="1"/>
    <col min="2049" max="2297" width="9.140625" style="52"/>
    <col min="2298" max="2298" width="10" style="52" customWidth="1"/>
    <col min="2299" max="2299" width="20.7109375" style="52" customWidth="1"/>
    <col min="2300" max="2300" width="21.140625" style="52" customWidth="1"/>
    <col min="2301" max="2301" width="21" style="52" customWidth="1"/>
    <col min="2302" max="2302" width="21.140625" style="52" customWidth="1"/>
    <col min="2303" max="2304" width="20.7109375" style="52" customWidth="1"/>
    <col min="2305" max="2553" width="9.140625" style="52"/>
    <col min="2554" max="2554" width="10" style="52" customWidth="1"/>
    <col min="2555" max="2555" width="20.7109375" style="52" customWidth="1"/>
    <col min="2556" max="2556" width="21.140625" style="52" customWidth="1"/>
    <col min="2557" max="2557" width="21" style="52" customWidth="1"/>
    <col min="2558" max="2558" width="21.140625" style="52" customWidth="1"/>
    <col min="2559" max="2560" width="20.7109375" style="52" customWidth="1"/>
    <col min="2561" max="2809" width="9.140625" style="52"/>
    <col min="2810" max="2810" width="10" style="52" customWidth="1"/>
    <col min="2811" max="2811" width="20.7109375" style="52" customWidth="1"/>
    <col min="2812" max="2812" width="21.140625" style="52" customWidth="1"/>
    <col min="2813" max="2813" width="21" style="52" customWidth="1"/>
    <col min="2814" max="2814" width="21.140625" style="52" customWidth="1"/>
    <col min="2815" max="2816" width="20.7109375" style="52" customWidth="1"/>
    <col min="2817" max="3065" width="9.140625" style="52"/>
    <col min="3066" max="3066" width="10" style="52" customWidth="1"/>
    <col min="3067" max="3067" width="20.7109375" style="52" customWidth="1"/>
    <col min="3068" max="3068" width="21.140625" style="52" customWidth="1"/>
    <col min="3069" max="3069" width="21" style="52" customWidth="1"/>
    <col min="3070" max="3070" width="21.140625" style="52" customWidth="1"/>
    <col min="3071" max="3072" width="20.7109375" style="52" customWidth="1"/>
    <col min="3073" max="3321" width="9.140625" style="52"/>
    <col min="3322" max="3322" width="10" style="52" customWidth="1"/>
    <col min="3323" max="3323" width="20.7109375" style="52" customWidth="1"/>
    <col min="3324" max="3324" width="21.140625" style="52" customWidth="1"/>
    <col min="3325" max="3325" width="21" style="52" customWidth="1"/>
    <col min="3326" max="3326" width="21.140625" style="52" customWidth="1"/>
    <col min="3327" max="3328" width="20.7109375" style="52" customWidth="1"/>
    <col min="3329" max="3577" width="9.140625" style="52"/>
    <col min="3578" max="3578" width="10" style="52" customWidth="1"/>
    <col min="3579" max="3579" width="20.7109375" style="52" customWidth="1"/>
    <col min="3580" max="3580" width="21.140625" style="52" customWidth="1"/>
    <col min="3581" max="3581" width="21" style="52" customWidth="1"/>
    <col min="3582" max="3582" width="21.140625" style="52" customWidth="1"/>
    <col min="3583" max="3584" width="20.7109375" style="52" customWidth="1"/>
    <col min="3585" max="3833" width="9.140625" style="52"/>
    <col min="3834" max="3834" width="10" style="52" customWidth="1"/>
    <col min="3835" max="3835" width="20.7109375" style="52" customWidth="1"/>
    <col min="3836" max="3836" width="21.140625" style="52" customWidth="1"/>
    <col min="3837" max="3837" width="21" style="52" customWidth="1"/>
    <col min="3838" max="3838" width="21.140625" style="52" customWidth="1"/>
    <col min="3839" max="3840" width="20.7109375" style="52" customWidth="1"/>
    <col min="3841" max="4089" width="9.140625" style="52"/>
    <col min="4090" max="4090" width="10" style="52" customWidth="1"/>
    <col min="4091" max="4091" width="20.7109375" style="52" customWidth="1"/>
    <col min="4092" max="4092" width="21.140625" style="52" customWidth="1"/>
    <col min="4093" max="4093" width="21" style="52" customWidth="1"/>
    <col min="4094" max="4094" width="21.140625" style="52" customWidth="1"/>
    <col min="4095" max="4096" width="20.7109375" style="52" customWidth="1"/>
    <col min="4097" max="4345" width="9.140625" style="52"/>
    <col min="4346" max="4346" width="10" style="52" customWidth="1"/>
    <col min="4347" max="4347" width="20.7109375" style="52" customWidth="1"/>
    <col min="4348" max="4348" width="21.140625" style="52" customWidth="1"/>
    <col min="4349" max="4349" width="21" style="52" customWidth="1"/>
    <col min="4350" max="4350" width="21.140625" style="52" customWidth="1"/>
    <col min="4351" max="4352" width="20.7109375" style="52" customWidth="1"/>
    <col min="4353" max="4601" width="9.140625" style="52"/>
    <col min="4602" max="4602" width="10" style="52" customWidth="1"/>
    <col min="4603" max="4603" width="20.7109375" style="52" customWidth="1"/>
    <col min="4604" max="4604" width="21.140625" style="52" customWidth="1"/>
    <col min="4605" max="4605" width="21" style="52" customWidth="1"/>
    <col min="4606" max="4606" width="21.140625" style="52" customWidth="1"/>
    <col min="4607" max="4608" width="20.7109375" style="52" customWidth="1"/>
    <col min="4609" max="4857" width="9.140625" style="52"/>
    <col min="4858" max="4858" width="10" style="52" customWidth="1"/>
    <col min="4859" max="4859" width="20.7109375" style="52" customWidth="1"/>
    <col min="4860" max="4860" width="21.140625" style="52" customWidth="1"/>
    <col min="4861" max="4861" width="21" style="52" customWidth="1"/>
    <col min="4862" max="4862" width="21.140625" style="52" customWidth="1"/>
    <col min="4863" max="4864" width="20.7109375" style="52" customWidth="1"/>
    <col min="4865" max="5113" width="9.140625" style="52"/>
    <col min="5114" max="5114" width="10" style="52" customWidth="1"/>
    <col min="5115" max="5115" width="20.7109375" style="52" customWidth="1"/>
    <col min="5116" max="5116" width="21.140625" style="52" customWidth="1"/>
    <col min="5117" max="5117" width="21" style="52" customWidth="1"/>
    <col min="5118" max="5118" width="21.140625" style="52" customWidth="1"/>
    <col min="5119" max="5120" width="20.7109375" style="52" customWidth="1"/>
    <col min="5121" max="5369" width="9.140625" style="52"/>
    <col min="5370" max="5370" width="10" style="52" customWidth="1"/>
    <col min="5371" max="5371" width="20.7109375" style="52" customWidth="1"/>
    <col min="5372" max="5372" width="21.140625" style="52" customWidth="1"/>
    <col min="5373" max="5373" width="21" style="52" customWidth="1"/>
    <col min="5374" max="5374" width="21.140625" style="52" customWidth="1"/>
    <col min="5375" max="5376" width="20.7109375" style="52" customWidth="1"/>
    <col min="5377" max="5625" width="9.140625" style="52"/>
    <col min="5626" max="5626" width="10" style="52" customWidth="1"/>
    <col min="5627" max="5627" width="20.7109375" style="52" customWidth="1"/>
    <col min="5628" max="5628" width="21.140625" style="52" customWidth="1"/>
    <col min="5629" max="5629" width="21" style="52" customWidth="1"/>
    <col min="5630" max="5630" width="21.140625" style="52" customWidth="1"/>
    <col min="5631" max="5632" width="20.7109375" style="52" customWidth="1"/>
    <col min="5633" max="5881" width="9.140625" style="52"/>
    <col min="5882" max="5882" width="10" style="52" customWidth="1"/>
    <col min="5883" max="5883" width="20.7109375" style="52" customWidth="1"/>
    <col min="5884" max="5884" width="21.140625" style="52" customWidth="1"/>
    <col min="5885" max="5885" width="21" style="52" customWidth="1"/>
    <col min="5886" max="5886" width="21.140625" style="52" customWidth="1"/>
    <col min="5887" max="5888" width="20.7109375" style="52" customWidth="1"/>
    <col min="5889" max="6137" width="9.140625" style="52"/>
    <col min="6138" max="6138" width="10" style="52" customWidth="1"/>
    <col min="6139" max="6139" width="20.7109375" style="52" customWidth="1"/>
    <col min="6140" max="6140" width="21.140625" style="52" customWidth="1"/>
    <col min="6141" max="6141" width="21" style="52" customWidth="1"/>
    <col min="6142" max="6142" width="21.140625" style="52" customWidth="1"/>
    <col min="6143" max="6144" width="20.7109375" style="52" customWidth="1"/>
    <col min="6145" max="6393" width="9.140625" style="52"/>
    <col min="6394" max="6394" width="10" style="52" customWidth="1"/>
    <col min="6395" max="6395" width="20.7109375" style="52" customWidth="1"/>
    <col min="6396" max="6396" width="21.140625" style="52" customWidth="1"/>
    <col min="6397" max="6397" width="21" style="52" customWidth="1"/>
    <col min="6398" max="6398" width="21.140625" style="52" customWidth="1"/>
    <col min="6399" max="6400" width="20.7109375" style="52" customWidth="1"/>
    <col min="6401" max="6649" width="9.140625" style="52"/>
    <col min="6650" max="6650" width="10" style="52" customWidth="1"/>
    <col min="6651" max="6651" width="20.7109375" style="52" customWidth="1"/>
    <col min="6652" max="6652" width="21.140625" style="52" customWidth="1"/>
    <col min="6653" max="6653" width="21" style="52" customWidth="1"/>
    <col min="6654" max="6654" width="21.140625" style="52" customWidth="1"/>
    <col min="6655" max="6656" width="20.7109375" style="52" customWidth="1"/>
    <col min="6657" max="6905" width="9.140625" style="52"/>
    <col min="6906" max="6906" width="10" style="52" customWidth="1"/>
    <col min="6907" max="6907" width="20.7109375" style="52" customWidth="1"/>
    <col min="6908" max="6908" width="21.140625" style="52" customWidth="1"/>
    <col min="6909" max="6909" width="21" style="52" customWidth="1"/>
    <col min="6910" max="6910" width="21.140625" style="52" customWidth="1"/>
    <col min="6911" max="6912" width="20.7109375" style="52" customWidth="1"/>
    <col min="6913" max="7161" width="9.140625" style="52"/>
    <col min="7162" max="7162" width="10" style="52" customWidth="1"/>
    <col min="7163" max="7163" width="20.7109375" style="52" customWidth="1"/>
    <col min="7164" max="7164" width="21.140625" style="52" customWidth="1"/>
    <col min="7165" max="7165" width="21" style="52" customWidth="1"/>
    <col min="7166" max="7166" width="21.140625" style="52" customWidth="1"/>
    <col min="7167" max="7168" width="20.7109375" style="52" customWidth="1"/>
    <col min="7169" max="7417" width="9.140625" style="52"/>
    <col min="7418" max="7418" width="10" style="52" customWidth="1"/>
    <col min="7419" max="7419" width="20.7109375" style="52" customWidth="1"/>
    <col min="7420" max="7420" width="21.140625" style="52" customWidth="1"/>
    <col min="7421" max="7421" width="21" style="52" customWidth="1"/>
    <col min="7422" max="7422" width="21.140625" style="52" customWidth="1"/>
    <col min="7423" max="7424" width="20.7109375" style="52" customWidth="1"/>
    <col min="7425" max="7673" width="9.140625" style="52"/>
    <col min="7674" max="7674" width="10" style="52" customWidth="1"/>
    <col min="7675" max="7675" width="20.7109375" style="52" customWidth="1"/>
    <col min="7676" max="7676" width="21.140625" style="52" customWidth="1"/>
    <col min="7677" max="7677" width="21" style="52" customWidth="1"/>
    <col min="7678" max="7678" width="21.140625" style="52" customWidth="1"/>
    <col min="7679" max="7680" width="20.7109375" style="52" customWidth="1"/>
    <col min="7681" max="7929" width="9.140625" style="52"/>
    <col min="7930" max="7930" width="10" style="52" customWidth="1"/>
    <col min="7931" max="7931" width="20.7109375" style="52" customWidth="1"/>
    <col min="7932" max="7932" width="21.140625" style="52" customWidth="1"/>
    <col min="7933" max="7933" width="21" style="52" customWidth="1"/>
    <col min="7934" max="7934" width="21.140625" style="52" customWidth="1"/>
    <col min="7935" max="7936" width="20.7109375" style="52" customWidth="1"/>
    <col min="7937" max="8185" width="9.140625" style="52"/>
    <col min="8186" max="8186" width="10" style="52" customWidth="1"/>
    <col min="8187" max="8187" width="20.7109375" style="52" customWidth="1"/>
    <col min="8188" max="8188" width="21.140625" style="52" customWidth="1"/>
    <col min="8189" max="8189" width="21" style="52" customWidth="1"/>
    <col min="8190" max="8190" width="21.140625" style="52" customWidth="1"/>
    <col min="8191" max="8192" width="20.7109375" style="52" customWidth="1"/>
    <col min="8193" max="8441" width="9.140625" style="52"/>
    <col min="8442" max="8442" width="10" style="52" customWidth="1"/>
    <col min="8443" max="8443" width="20.7109375" style="52" customWidth="1"/>
    <col min="8444" max="8444" width="21.140625" style="52" customWidth="1"/>
    <col min="8445" max="8445" width="21" style="52" customWidth="1"/>
    <col min="8446" max="8446" width="21.140625" style="52" customWidth="1"/>
    <col min="8447" max="8448" width="20.7109375" style="52" customWidth="1"/>
    <col min="8449" max="8697" width="9.140625" style="52"/>
    <col min="8698" max="8698" width="10" style="52" customWidth="1"/>
    <col min="8699" max="8699" width="20.7109375" style="52" customWidth="1"/>
    <col min="8700" max="8700" width="21.140625" style="52" customWidth="1"/>
    <col min="8701" max="8701" width="21" style="52" customWidth="1"/>
    <col min="8702" max="8702" width="21.140625" style="52" customWidth="1"/>
    <col min="8703" max="8704" width="20.7109375" style="52" customWidth="1"/>
    <col min="8705" max="8953" width="9.140625" style="52"/>
    <col min="8954" max="8954" width="10" style="52" customWidth="1"/>
    <col min="8955" max="8955" width="20.7109375" style="52" customWidth="1"/>
    <col min="8956" max="8956" width="21.140625" style="52" customWidth="1"/>
    <col min="8957" max="8957" width="21" style="52" customWidth="1"/>
    <col min="8958" max="8958" width="21.140625" style="52" customWidth="1"/>
    <col min="8959" max="8960" width="20.7109375" style="52" customWidth="1"/>
    <col min="8961" max="9209" width="9.140625" style="52"/>
    <col min="9210" max="9210" width="10" style="52" customWidth="1"/>
    <col min="9211" max="9211" width="20.7109375" style="52" customWidth="1"/>
    <col min="9212" max="9212" width="21.140625" style="52" customWidth="1"/>
    <col min="9213" max="9213" width="21" style="52" customWidth="1"/>
    <col min="9214" max="9214" width="21.140625" style="52" customWidth="1"/>
    <col min="9215" max="9216" width="20.7109375" style="52" customWidth="1"/>
    <col min="9217" max="9465" width="9.140625" style="52"/>
    <col min="9466" max="9466" width="10" style="52" customWidth="1"/>
    <col min="9467" max="9467" width="20.7109375" style="52" customWidth="1"/>
    <col min="9468" max="9468" width="21.140625" style="52" customWidth="1"/>
    <col min="9469" max="9469" width="21" style="52" customWidth="1"/>
    <col min="9470" max="9470" width="21.140625" style="52" customWidth="1"/>
    <col min="9471" max="9472" width="20.7109375" style="52" customWidth="1"/>
    <col min="9473" max="9721" width="9.140625" style="52"/>
    <col min="9722" max="9722" width="10" style="52" customWidth="1"/>
    <col min="9723" max="9723" width="20.7109375" style="52" customWidth="1"/>
    <col min="9724" max="9724" width="21.140625" style="52" customWidth="1"/>
    <col min="9725" max="9725" width="21" style="52" customWidth="1"/>
    <col min="9726" max="9726" width="21.140625" style="52" customWidth="1"/>
    <col min="9727" max="9728" width="20.7109375" style="52" customWidth="1"/>
    <col min="9729" max="9977" width="9.140625" style="52"/>
    <col min="9978" max="9978" width="10" style="52" customWidth="1"/>
    <col min="9979" max="9979" width="20.7109375" style="52" customWidth="1"/>
    <col min="9980" max="9980" width="21.140625" style="52" customWidth="1"/>
    <col min="9981" max="9981" width="21" style="52" customWidth="1"/>
    <col min="9982" max="9982" width="21.140625" style="52" customWidth="1"/>
    <col min="9983" max="9984" width="20.7109375" style="52" customWidth="1"/>
    <col min="9985" max="10233" width="9.140625" style="52"/>
    <col min="10234" max="10234" width="10" style="52" customWidth="1"/>
    <col min="10235" max="10235" width="20.7109375" style="52" customWidth="1"/>
    <col min="10236" max="10236" width="21.140625" style="52" customWidth="1"/>
    <col min="10237" max="10237" width="21" style="52" customWidth="1"/>
    <col min="10238" max="10238" width="21.140625" style="52" customWidth="1"/>
    <col min="10239" max="10240" width="20.7109375" style="52" customWidth="1"/>
    <col min="10241" max="10489" width="9.140625" style="52"/>
    <col min="10490" max="10490" width="10" style="52" customWidth="1"/>
    <col min="10491" max="10491" width="20.7109375" style="52" customWidth="1"/>
    <col min="10492" max="10492" width="21.140625" style="52" customWidth="1"/>
    <col min="10493" max="10493" width="21" style="52" customWidth="1"/>
    <col min="10494" max="10494" width="21.140625" style="52" customWidth="1"/>
    <col min="10495" max="10496" width="20.7109375" style="52" customWidth="1"/>
    <col min="10497" max="10745" width="9.140625" style="52"/>
    <col min="10746" max="10746" width="10" style="52" customWidth="1"/>
    <col min="10747" max="10747" width="20.7109375" style="52" customWidth="1"/>
    <col min="10748" max="10748" width="21.140625" style="52" customWidth="1"/>
    <col min="10749" max="10749" width="21" style="52" customWidth="1"/>
    <col min="10750" max="10750" width="21.140625" style="52" customWidth="1"/>
    <col min="10751" max="10752" width="20.7109375" style="52" customWidth="1"/>
    <col min="10753" max="11001" width="9.140625" style="52"/>
    <col min="11002" max="11002" width="10" style="52" customWidth="1"/>
    <col min="11003" max="11003" width="20.7109375" style="52" customWidth="1"/>
    <col min="11004" max="11004" width="21.140625" style="52" customWidth="1"/>
    <col min="11005" max="11005" width="21" style="52" customWidth="1"/>
    <col min="11006" max="11006" width="21.140625" style="52" customWidth="1"/>
    <col min="11007" max="11008" width="20.7109375" style="52" customWidth="1"/>
    <col min="11009" max="11257" width="9.140625" style="52"/>
    <col min="11258" max="11258" width="10" style="52" customWidth="1"/>
    <col min="11259" max="11259" width="20.7109375" style="52" customWidth="1"/>
    <col min="11260" max="11260" width="21.140625" style="52" customWidth="1"/>
    <col min="11261" max="11261" width="21" style="52" customWidth="1"/>
    <col min="11262" max="11262" width="21.140625" style="52" customWidth="1"/>
    <col min="11263" max="11264" width="20.7109375" style="52" customWidth="1"/>
    <col min="11265" max="11513" width="9.140625" style="52"/>
    <col min="11514" max="11514" width="10" style="52" customWidth="1"/>
    <col min="11515" max="11515" width="20.7109375" style="52" customWidth="1"/>
    <col min="11516" max="11516" width="21.140625" style="52" customWidth="1"/>
    <col min="11517" max="11517" width="21" style="52" customWidth="1"/>
    <col min="11518" max="11518" width="21.140625" style="52" customWidth="1"/>
    <col min="11519" max="11520" width="20.7109375" style="52" customWidth="1"/>
    <col min="11521" max="11769" width="9.140625" style="52"/>
    <col min="11770" max="11770" width="10" style="52" customWidth="1"/>
    <col min="11771" max="11771" width="20.7109375" style="52" customWidth="1"/>
    <col min="11772" max="11772" width="21.140625" style="52" customWidth="1"/>
    <col min="11773" max="11773" width="21" style="52" customWidth="1"/>
    <col min="11774" max="11774" width="21.140625" style="52" customWidth="1"/>
    <col min="11775" max="11776" width="20.7109375" style="52" customWidth="1"/>
    <col min="11777" max="12025" width="9.140625" style="52"/>
    <col min="12026" max="12026" width="10" style="52" customWidth="1"/>
    <col min="12027" max="12027" width="20.7109375" style="52" customWidth="1"/>
    <col min="12028" max="12028" width="21.140625" style="52" customWidth="1"/>
    <col min="12029" max="12029" width="21" style="52" customWidth="1"/>
    <col min="12030" max="12030" width="21.140625" style="52" customWidth="1"/>
    <col min="12031" max="12032" width="20.7109375" style="52" customWidth="1"/>
    <col min="12033" max="12281" width="9.140625" style="52"/>
    <col min="12282" max="12282" width="10" style="52" customWidth="1"/>
    <col min="12283" max="12283" width="20.7109375" style="52" customWidth="1"/>
    <col min="12284" max="12284" width="21.140625" style="52" customWidth="1"/>
    <col min="12285" max="12285" width="21" style="52" customWidth="1"/>
    <col min="12286" max="12286" width="21.140625" style="52" customWidth="1"/>
    <col min="12287" max="12288" width="20.7109375" style="52" customWidth="1"/>
    <col min="12289" max="12537" width="9.140625" style="52"/>
    <col min="12538" max="12538" width="10" style="52" customWidth="1"/>
    <col min="12539" max="12539" width="20.7109375" style="52" customWidth="1"/>
    <col min="12540" max="12540" width="21.140625" style="52" customWidth="1"/>
    <col min="12541" max="12541" width="21" style="52" customWidth="1"/>
    <col min="12542" max="12542" width="21.140625" style="52" customWidth="1"/>
    <col min="12543" max="12544" width="20.7109375" style="52" customWidth="1"/>
    <col min="12545" max="12793" width="9.140625" style="52"/>
    <col min="12794" max="12794" width="10" style="52" customWidth="1"/>
    <col min="12795" max="12795" width="20.7109375" style="52" customWidth="1"/>
    <col min="12796" max="12796" width="21.140625" style="52" customWidth="1"/>
    <col min="12797" max="12797" width="21" style="52" customWidth="1"/>
    <col min="12798" max="12798" width="21.140625" style="52" customWidth="1"/>
    <col min="12799" max="12800" width="20.7109375" style="52" customWidth="1"/>
    <col min="12801" max="13049" width="9.140625" style="52"/>
    <col min="13050" max="13050" width="10" style="52" customWidth="1"/>
    <col min="13051" max="13051" width="20.7109375" style="52" customWidth="1"/>
    <col min="13052" max="13052" width="21.140625" style="52" customWidth="1"/>
    <col min="13053" max="13053" width="21" style="52" customWidth="1"/>
    <col min="13054" max="13054" width="21.140625" style="52" customWidth="1"/>
    <col min="13055" max="13056" width="20.7109375" style="52" customWidth="1"/>
    <col min="13057" max="13305" width="9.140625" style="52"/>
    <col min="13306" max="13306" width="10" style="52" customWidth="1"/>
    <col min="13307" max="13307" width="20.7109375" style="52" customWidth="1"/>
    <col min="13308" max="13308" width="21.140625" style="52" customWidth="1"/>
    <col min="13309" max="13309" width="21" style="52" customWidth="1"/>
    <col min="13310" max="13310" width="21.140625" style="52" customWidth="1"/>
    <col min="13311" max="13312" width="20.7109375" style="52" customWidth="1"/>
    <col min="13313" max="13561" width="9.140625" style="52"/>
    <col min="13562" max="13562" width="10" style="52" customWidth="1"/>
    <col min="13563" max="13563" width="20.7109375" style="52" customWidth="1"/>
    <col min="13564" max="13564" width="21.140625" style="52" customWidth="1"/>
    <col min="13565" max="13565" width="21" style="52" customWidth="1"/>
    <col min="13566" max="13566" width="21.140625" style="52" customWidth="1"/>
    <col min="13567" max="13568" width="20.7109375" style="52" customWidth="1"/>
    <col min="13569" max="13817" width="9.140625" style="52"/>
    <col min="13818" max="13818" width="10" style="52" customWidth="1"/>
    <col min="13819" max="13819" width="20.7109375" style="52" customWidth="1"/>
    <col min="13820" max="13820" width="21.140625" style="52" customWidth="1"/>
    <col min="13821" max="13821" width="21" style="52" customWidth="1"/>
    <col min="13822" max="13822" width="21.140625" style="52" customWidth="1"/>
    <col min="13823" max="13824" width="20.7109375" style="52" customWidth="1"/>
    <col min="13825" max="14073" width="9.140625" style="52"/>
    <col min="14074" max="14074" width="10" style="52" customWidth="1"/>
    <col min="14075" max="14075" width="20.7109375" style="52" customWidth="1"/>
    <col min="14076" max="14076" width="21.140625" style="52" customWidth="1"/>
    <col min="14077" max="14077" width="21" style="52" customWidth="1"/>
    <col min="14078" max="14078" width="21.140625" style="52" customWidth="1"/>
    <col min="14079" max="14080" width="20.7109375" style="52" customWidth="1"/>
    <col min="14081" max="14329" width="9.140625" style="52"/>
    <col min="14330" max="14330" width="10" style="52" customWidth="1"/>
    <col min="14331" max="14331" width="20.7109375" style="52" customWidth="1"/>
    <col min="14332" max="14332" width="21.140625" style="52" customWidth="1"/>
    <col min="14333" max="14333" width="21" style="52" customWidth="1"/>
    <col min="14334" max="14334" width="21.140625" style="52" customWidth="1"/>
    <col min="14335" max="14336" width="20.7109375" style="52" customWidth="1"/>
    <col min="14337" max="14585" width="9.140625" style="52"/>
    <col min="14586" max="14586" width="10" style="52" customWidth="1"/>
    <col min="14587" max="14587" width="20.7109375" style="52" customWidth="1"/>
    <col min="14588" max="14588" width="21.140625" style="52" customWidth="1"/>
    <col min="14589" max="14589" width="21" style="52" customWidth="1"/>
    <col min="14590" max="14590" width="21.140625" style="52" customWidth="1"/>
    <col min="14591" max="14592" width="20.7109375" style="52" customWidth="1"/>
    <col min="14593" max="14841" width="9.140625" style="52"/>
    <col min="14842" max="14842" width="10" style="52" customWidth="1"/>
    <col min="14843" max="14843" width="20.7109375" style="52" customWidth="1"/>
    <col min="14844" max="14844" width="21.140625" style="52" customWidth="1"/>
    <col min="14845" max="14845" width="21" style="52" customWidth="1"/>
    <col min="14846" max="14846" width="21.140625" style="52" customWidth="1"/>
    <col min="14847" max="14848" width="20.7109375" style="52" customWidth="1"/>
    <col min="14849" max="15097" width="9.140625" style="52"/>
    <col min="15098" max="15098" width="10" style="52" customWidth="1"/>
    <col min="15099" max="15099" width="20.7109375" style="52" customWidth="1"/>
    <col min="15100" max="15100" width="21.140625" style="52" customWidth="1"/>
    <col min="15101" max="15101" width="21" style="52" customWidth="1"/>
    <col min="15102" max="15102" width="21.140625" style="52" customWidth="1"/>
    <col min="15103" max="15104" width="20.7109375" style="52" customWidth="1"/>
    <col min="15105" max="15353" width="9.140625" style="52"/>
    <col min="15354" max="15354" width="10" style="52" customWidth="1"/>
    <col min="15355" max="15355" width="20.7109375" style="52" customWidth="1"/>
    <col min="15356" max="15356" width="21.140625" style="52" customWidth="1"/>
    <col min="15357" max="15357" width="21" style="52" customWidth="1"/>
    <col min="15358" max="15358" width="21.140625" style="52" customWidth="1"/>
    <col min="15359" max="15360" width="20.7109375" style="52" customWidth="1"/>
    <col min="15361" max="15609" width="9.140625" style="52"/>
    <col min="15610" max="15610" width="10" style="52" customWidth="1"/>
    <col min="15611" max="15611" width="20.7109375" style="52" customWidth="1"/>
    <col min="15612" max="15612" width="21.140625" style="52" customWidth="1"/>
    <col min="15613" max="15613" width="21" style="52" customWidth="1"/>
    <col min="15614" max="15614" width="21.140625" style="52" customWidth="1"/>
    <col min="15615" max="15616" width="20.7109375" style="52" customWidth="1"/>
    <col min="15617" max="15865" width="9.140625" style="52"/>
    <col min="15866" max="15866" width="10" style="52" customWidth="1"/>
    <col min="15867" max="15867" width="20.7109375" style="52" customWidth="1"/>
    <col min="15868" max="15868" width="21.140625" style="52" customWidth="1"/>
    <col min="15869" max="15869" width="21" style="52" customWidth="1"/>
    <col min="15870" max="15870" width="21.140625" style="52" customWidth="1"/>
    <col min="15871" max="15872" width="20.7109375" style="52" customWidth="1"/>
    <col min="15873" max="16121" width="9.140625" style="52"/>
    <col min="16122" max="16122" width="10" style="52" customWidth="1"/>
    <col min="16123" max="16123" width="20.7109375" style="52" customWidth="1"/>
    <col min="16124" max="16124" width="21.140625" style="52" customWidth="1"/>
    <col min="16125" max="16125" width="21" style="52" customWidth="1"/>
    <col min="16126" max="16126" width="21.140625" style="52" customWidth="1"/>
    <col min="16127" max="16128" width="20.7109375" style="52" customWidth="1"/>
    <col min="16129" max="16384" width="9.140625" style="52"/>
  </cols>
  <sheetData>
    <row r="1" spans="1:11" ht="20.45" customHeight="1" x14ac:dyDescent="0.3">
      <c r="A1" s="30" t="s">
        <v>350</v>
      </c>
      <c r="B1" s="31"/>
      <c r="C1" s="96" t="e">
        <f>#REF!</f>
        <v>#REF!</v>
      </c>
      <c r="D1" s="31"/>
      <c r="E1" s="31"/>
      <c r="F1" s="31"/>
      <c r="G1" s="32"/>
    </row>
    <row r="2" spans="1:11" ht="16.5" thickBot="1" x14ac:dyDescent="0.3">
      <c r="A2" s="34" t="s">
        <v>37</v>
      </c>
      <c r="B2" s="53"/>
      <c r="C2" s="53"/>
      <c r="D2" s="53"/>
      <c r="E2" s="53"/>
      <c r="F2" s="53"/>
      <c r="G2" s="53"/>
    </row>
    <row r="3" spans="1:11" x14ac:dyDescent="0.25">
      <c r="A3" s="49" t="s">
        <v>374</v>
      </c>
      <c r="B3" s="54"/>
      <c r="C3" s="54"/>
      <c r="D3" s="54"/>
      <c r="E3" s="54"/>
      <c r="F3" s="54"/>
      <c r="G3" s="54"/>
    </row>
    <row r="4" spans="1:11" x14ac:dyDescent="0.25">
      <c r="A4" s="35" t="s">
        <v>311</v>
      </c>
      <c r="B4" s="55"/>
      <c r="C4" s="55"/>
      <c r="D4" s="55"/>
      <c r="E4" s="55"/>
      <c r="F4" s="55"/>
      <c r="G4" s="55"/>
    </row>
    <row r="5" spans="1:11" x14ac:dyDescent="0.25">
      <c r="A5" s="35" t="s">
        <v>312</v>
      </c>
      <c r="B5" s="55"/>
      <c r="C5" s="55"/>
      <c r="D5" s="55"/>
      <c r="E5" s="55"/>
      <c r="F5" s="55"/>
      <c r="G5" s="55"/>
    </row>
    <row r="6" spans="1:11" x14ac:dyDescent="0.25">
      <c r="A6" s="35" t="s">
        <v>313</v>
      </c>
      <c r="B6" s="55"/>
      <c r="C6" s="55"/>
      <c r="D6" s="55"/>
      <c r="E6" s="55"/>
      <c r="F6" s="55"/>
      <c r="G6" s="55"/>
    </row>
    <row r="7" spans="1:11" x14ac:dyDescent="0.25">
      <c r="A7" s="35" t="s">
        <v>314</v>
      </c>
      <c r="B7" s="55"/>
      <c r="C7" s="55"/>
      <c r="D7" s="55"/>
      <c r="E7" s="55"/>
      <c r="F7" s="55"/>
      <c r="G7" s="55"/>
    </row>
    <row r="8" spans="1:11" x14ac:dyDescent="0.25">
      <c r="A8" s="35" t="s">
        <v>373</v>
      </c>
      <c r="B8" s="55"/>
      <c r="C8" s="55"/>
      <c r="D8" s="55"/>
      <c r="E8" s="55"/>
      <c r="F8" s="55"/>
      <c r="G8" s="55"/>
      <c r="I8" s="33" t="s">
        <v>416</v>
      </c>
      <c r="J8" s="33"/>
      <c r="K8" s="33"/>
    </row>
    <row r="9" spans="1:11" ht="15.75" x14ac:dyDescent="0.25">
      <c r="A9" s="36" t="s">
        <v>351</v>
      </c>
      <c r="B9" s="56"/>
      <c r="C9" s="57"/>
      <c r="D9" s="57"/>
      <c r="E9" s="57"/>
      <c r="F9" s="57"/>
      <c r="G9" s="57"/>
      <c r="I9" s="45" t="s">
        <v>351</v>
      </c>
      <c r="J9" s="46" t="s">
        <v>355</v>
      </c>
      <c r="K9" s="46" t="s">
        <v>356</v>
      </c>
    </row>
    <row r="10" spans="1:11" ht="26.25" x14ac:dyDescent="0.25">
      <c r="A10" s="35" t="s">
        <v>315</v>
      </c>
      <c r="B10" s="58"/>
      <c r="C10" s="58"/>
      <c r="D10" s="58"/>
      <c r="E10" s="59"/>
      <c r="F10" s="60"/>
      <c r="G10" s="60"/>
      <c r="I10" s="35" t="s">
        <v>315</v>
      </c>
      <c r="J10" s="37" t="s">
        <v>354</v>
      </c>
      <c r="K10" s="37" t="s">
        <v>357</v>
      </c>
    </row>
    <row r="11" spans="1:11" x14ac:dyDescent="0.25">
      <c r="A11" s="35" t="s">
        <v>316</v>
      </c>
      <c r="B11" s="58"/>
      <c r="C11" s="58"/>
      <c r="D11" s="58"/>
      <c r="E11" s="61"/>
      <c r="F11" s="60"/>
      <c r="G11" s="60"/>
      <c r="I11" s="35" t="s">
        <v>316</v>
      </c>
      <c r="J11" s="37" t="s">
        <v>361</v>
      </c>
      <c r="K11" s="37" t="s">
        <v>358</v>
      </c>
    </row>
    <row r="12" spans="1:11" x14ac:dyDescent="0.25">
      <c r="A12" s="35" t="s">
        <v>317</v>
      </c>
      <c r="B12" s="58"/>
      <c r="C12" s="58"/>
      <c r="D12" s="58"/>
      <c r="E12" s="61"/>
      <c r="F12" s="60"/>
      <c r="G12" s="60"/>
      <c r="I12" s="35" t="s">
        <v>317</v>
      </c>
      <c r="J12" s="37" t="s">
        <v>361</v>
      </c>
      <c r="K12" s="37" t="s">
        <v>359</v>
      </c>
    </row>
    <row r="13" spans="1:11" x14ac:dyDescent="0.25">
      <c r="A13" s="35" t="s">
        <v>318</v>
      </c>
      <c r="B13" s="58"/>
      <c r="C13" s="58"/>
      <c r="D13" s="58"/>
      <c r="E13" s="62"/>
      <c r="F13" s="55"/>
      <c r="G13" s="55"/>
      <c r="I13" s="35" t="s">
        <v>318</v>
      </c>
      <c r="J13" s="37" t="s">
        <v>362</v>
      </c>
      <c r="K13" s="37"/>
    </row>
    <row r="14" spans="1:11" ht="15.75" thickBot="1" x14ac:dyDescent="0.3">
      <c r="A14" s="38" t="s">
        <v>319</v>
      </c>
      <c r="B14" s="63"/>
      <c r="C14" s="63"/>
      <c r="D14" s="63"/>
      <c r="E14" s="64"/>
      <c r="F14" s="65"/>
      <c r="G14" s="65"/>
      <c r="I14" s="38" t="s">
        <v>319</v>
      </c>
      <c r="J14" s="39"/>
      <c r="K14" s="39" t="s">
        <v>360</v>
      </c>
    </row>
    <row r="15" spans="1:11" ht="15.75" x14ac:dyDescent="0.25">
      <c r="A15" s="36" t="s">
        <v>352</v>
      </c>
      <c r="B15" s="66"/>
      <c r="C15" s="67"/>
      <c r="D15" s="67"/>
      <c r="E15" s="68"/>
      <c r="F15" s="68"/>
      <c r="G15" s="68"/>
    </row>
    <row r="16" spans="1:11" x14ac:dyDescent="0.25">
      <c r="A16" s="35" t="s">
        <v>320</v>
      </c>
      <c r="B16" s="58"/>
      <c r="C16" s="58"/>
      <c r="D16" s="58"/>
      <c r="E16" s="55"/>
      <c r="F16" s="55"/>
      <c r="G16" s="55"/>
    </row>
    <row r="17" spans="1:7" x14ac:dyDescent="0.25">
      <c r="A17" s="35" t="s">
        <v>321</v>
      </c>
      <c r="B17" s="58"/>
      <c r="C17" s="58"/>
      <c r="D17" s="58"/>
      <c r="E17" s="55"/>
      <c r="F17" s="55"/>
      <c r="G17" s="55"/>
    </row>
    <row r="18" spans="1:7" x14ac:dyDescent="0.25">
      <c r="A18" s="35" t="s">
        <v>322</v>
      </c>
      <c r="B18" s="58"/>
      <c r="C18" s="58"/>
      <c r="D18" s="58"/>
      <c r="E18" s="55"/>
      <c r="F18" s="55"/>
      <c r="G18" s="55"/>
    </row>
    <row r="19" spans="1:7" x14ac:dyDescent="0.25">
      <c r="A19" s="35" t="s">
        <v>323</v>
      </c>
      <c r="B19" s="58"/>
      <c r="C19" s="58"/>
      <c r="D19" s="58"/>
      <c r="E19" s="55"/>
      <c r="F19" s="55"/>
      <c r="G19" s="55"/>
    </row>
    <row r="20" spans="1:7" ht="15.75" thickBot="1" x14ac:dyDescent="0.3">
      <c r="A20" s="38" t="s">
        <v>324</v>
      </c>
      <c r="B20" s="63"/>
      <c r="C20" s="63"/>
      <c r="D20" s="63"/>
      <c r="E20" s="69"/>
      <c r="F20" s="69"/>
      <c r="G20" s="69"/>
    </row>
    <row r="21" spans="1:7" x14ac:dyDescent="0.25">
      <c r="A21" s="36" t="s">
        <v>353</v>
      </c>
      <c r="B21" s="70"/>
      <c r="C21" s="70"/>
      <c r="D21" s="70"/>
      <c r="E21" s="68"/>
      <c r="F21" s="68"/>
      <c r="G21" s="68"/>
    </row>
    <row r="22" spans="1:7" x14ac:dyDescent="0.25">
      <c r="A22" s="35" t="s">
        <v>325</v>
      </c>
      <c r="B22" s="71"/>
      <c r="C22" s="71"/>
      <c r="D22" s="72"/>
      <c r="E22" s="73"/>
      <c r="F22" s="58"/>
      <c r="G22" s="74"/>
    </row>
    <row r="23" spans="1:7" x14ac:dyDescent="0.25">
      <c r="A23" s="35" t="s">
        <v>326</v>
      </c>
      <c r="B23" s="75"/>
      <c r="C23" s="75"/>
      <c r="D23" s="72"/>
      <c r="E23" s="58"/>
      <c r="F23" s="58"/>
      <c r="G23" s="76"/>
    </row>
    <row r="24" spans="1:7" x14ac:dyDescent="0.25">
      <c r="A24" s="35" t="s">
        <v>343</v>
      </c>
      <c r="B24" s="72"/>
      <c r="C24" s="75"/>
      <c r="D24" s="72"/>
      <c r="E24" s="58"/>
      <c r="F24" s="58"/>
      <c r="G24" s="76"/>
    </row>
    <row r="25" spans="1:7" x14ac:dyDescent="0.25">
      <c r="A25" s="35" t="s">
        <v>344</v>
      </c>
      <c r="B25" s="75"/>
      <c r="C25" s="58"/>
      <c r="D25" s="72"/>
      <c r="E25" s="58"/>
      <c r="F25" s="58"/>
      <c r="G25" s="74"/>
    </row>
    <row r="26" spans="1:7" x14ac:dyDescent="0.25">
      <c r="A26" s="40" t="s">
        <v>345</v>
      </c>
      <c r="B26" s="72"/>
      <c r="C26" s="72"/>
      <c r="D26" s="77"/>
      <c r="E26" s="58"/>
      <c r="F26" s="58"/>
      <c r="G26" s="76"/>
    </row>
    <row r="35" spans="1:7" ht="20.25" x14ac:dyDescent="0.3">
      <c r="A35" s="41" t="s">
        <v>350</v>
      </c>
      <c r="B35" s="42"/>
      <c r="C35" s="97" t="e">
        <f>C1</f>
        <v>#REF!</v>
      </c>
      <c r="D35" s="42"/>
      <c r="E35" s="42"/>
      <c r="F35" s="42"/>
      <c r="G35" s="43"/>
    </row>
    <row r="36" spans="1:7" ht="16.5" thickBot="1" x14ac:dyDescent="0.3">
      <c r="A36" s="34" t="s">
        <v>37</v>
      </c>
      <c r="B36" s="53"/>
      <c r="C36" s="53"/>
      <c r="D36" s="53"/>
      <c r="E36" s="53"/>
      <c r="F36" s="53"/>
      <c r="G36" s="53"/>
    </row>
    <row r="37" spans="1:7" x14ac:dyDescent="0.25">
      <c r="A37" s="50" t="s">
        <v>375</v>
      </c>
      <c r="B37" s="79"/>
      <c r="C37" s="79"/>
      <c r="D37" s="79"/>
      <c r="E37" s="79"/>
      <c r="F37" s="79"/>
      <c r="G37" s="79"/>
    </row>
    <row r="38" spans="1:7" x14ac:dyDescent="0.25">
      <c r="A38" s="35" t="s">
        <v>327</v>
      </c>
      <c r="B38" s="55"/>
      <c r="C38" s="55"/>
      <c r="D38" s="55"/>
      <c r="E38" s="55"/>
      <c r="F38" s="55"/>
      <c r="G38" s="55"/>
    </row>
    <row r="39" spans="1:7" x14ac:dyDescent="0.25">
      <c r="A39" s="35" t="s">
        <v>328</v>
      </c>
      <c r="B39" s="55"/>
      <c r="C39" s="55"/>
      <c r="D39" s="55"/>
      <c r="E39" s="55"/>
      <c r="F39" s="55"/>
      <c r="G39" s="55"/>
    </row>
    <row r="40" spans="1:7" x14ac:dyDescent="0.25">
      <c r="A40" s="35" t="s">
        <v>329</v>
      </c>
      <c r="B40" s="55"/>
      <c r="C40" s="55"/>
      <c r="D40" s="55"/>
      <c r="E40" s="55"/>
      <c r="F40" s="55"/>
      <c r="G40" s="55"/>
    </row>
    <row r="41" spans="1:7" x14ac:dyDescent="0.25">
      <c r="A41" s="35" t="s">
        <v>330</v>
      </c>
      <c r="B41" s="55"/>
      <c r="C41" s="55"/>
      <c r="D41" s="55"/>
      <c r="E41" s="55"/>
      <c r="F41" s="55"/>
      <c r="G41" s="55"/>
    </row>
    <row r="42" spans="1:7" x14ac:dyDescent="0.25">
      <c r="A42" s="35" t="s">
        <v>331</v>
      </c>
      <c r="B42" s="55"/>
      <c r="C42" s="55"/>
      <c r="D42" s="55"/>
      <c r="E42" s="55"/>
      <c r="F42" s="55"/>
      <c r="G42" s="55"/>
    </row>
    <row r="43" spans="1:7" x14ac:dyDescent="0.25">
      <c r="A43" s="44" t="s">
        <v>351</v>
      </c>
      <c r="B43" s="80"/>
      <c r="C43" s="80"/>
      <c r="D43" s="80"/>
      <c r="E43" s="80"/>
      <c r="F43" s="80"/>
      <c r="G43" s="80"/>
    </row>
    <row r="44" spans="1:7" x14ac:dyDescent="0.25">
      <c r="A44" s="35" t="s">
        <v>332</v>
      </c>
      <c r="B44" s="55"/>
      <c r="C44" s="55"/>
      <c r="D44" s="55"/>
      <c r="E44" s="60"/>
      <c r="F44" s="60"/>
      <c r="G44" s="60"/>
    </row>
    <row r="45" spans="1:7" x14ac:dyDescent="0.25">
      <c r="A45" s="35" t="s">
        <v>333</v>
      </c>
      <c r="B45" s="81"/>
      <c r="C45" s="81"/>
      <c r="D45" s="81"/>
      <c r="E45" s="60"/>
      <c r="F45" s="60"/>
      <c r="G45" s="60"/>
    </row>
    <row r="46" spans="1:7" x14ac:dyDescent="0.25">
      <c r="A46" s="35" t="s">
        <v>334</v>
      </c>
      <c r="B46" s="81"/>
      <c r="C46" s="81"/>
      <c r="D46" s="81"/>
      <c r="E46" s="60"/>
      <c r="F46" s="60"/>
      <c r="G46" s="60"/>
    </row>
    <row r="47" spans="1:7" x14ac:dyDescent="0.25">
      <c r="A47" s="35" t="s">
        <v>335</v>
      </c>
      <c r="B47" s="81"/>
      <c r="C47" s="81"/>
      <c r="D47" s="81"/>
      <c r="E47" s="55"/>
      <c r="F47" s="55"/>
      <c r="G47" s="55"/>
    </row>
    <row r="48" spans="1:7" ht="15.75" thickBot="1" x14ac:dyDescent="0.3">
      <c r="A48" s="38" t="s">
        <v>336</v>
      </c>
      <c r="B48" s="82"/>
      <c r="C48" s="83"/>
      <c r="D48" s="82"/>
      <c r="E48" s="65"/>
      <c r="F48" s="65"/>
      <c r="G48" s="65"/>
    </row>
    <row r="49" spans="1:7" x14ac:dyDescent="0.25">
      <c r="A49" s="44" t="s">
        <v>352</v>
      </c>
      <c r="B49" s="84"/>
      <c r="C49" s="84"/>
      <c r="D49" s="84"/>
      <c r="E49" s="85"/>
      <c r="F49" s="85"/>
      <c r="G49" s="85"/>
    </row>
    <row r="50" spans="1:7" x14ac:dyDescent="0.25">
      <c r="A50" s="35" t="s">
        <v>337</v>
      </c>
      <c r="B50" s="86"/>
      <c r="C50" s="86"/>
      <c r="D50" s="86"/>
      <c r="E50" s="55"/>
      <c r="F50" s="55"/>
      <c r="G50" s="55"/>
    </row>
    <row r="51" spans="1:7" x14ac:dyDescent="0.25">
      <c r="A51" s="35" t="s">
        <v>338</v>
      </c>
      <c r="B51" s="81"/>
      <c r="C51" s="81"/>
      <c r="D51" s="86"/>
      <c r="E51" s="55"/>
      <c r="F51" s="55"/>
      <c r="G51" s="55"/>
    </row>
    <row r="52" spans="1:7" x14ac:dyDescent="0.25">
      <c r="A52" s="35" t="s">
        <v>339</v>
      </c>
      <c r="B52" s="81"/>
      <c r="C52" s="81"/>
      <c r="D52" s="81"/>
      <c r="E52" s="55"/>
      <c r="F52" s="55"/>
      <c r="G52" s="55"/>
    </row>
    <row r="53" spans="1:7" x14ac:dyDescent="0.25">
      <c r="A53" s="35" t="s">
        <v>340</v>
      </c>
      <c r="B53" s="81"/>
      <c r="C53" s="81"/>
      <c r="D53" s="81"/>
      <c r="E53" s="55"/>
      <c r="F53" s="55"/>
      <c r="G53" s="55"/>
    </row>
    <row r="54" spans="1:7" ht="15.75" thickBot="1" x14ac:dyDescent="0.3">
      <c r="A54" s="38" t="s">
        <v>341</v>
      </c>
      <c r="B54" s="82"/>
      <c r="C54" s="82"/>
      <c r="D54" s="82"/>
      <c r="E54" s="69"/>
      <c r="F54" s="69"/>
      <c r="G54" s="69"/>
    </row>
    <row r="55" spans="1:7" x14ac:dyDescent="0.25">
      <c r="A55" s="44" t="s">
        <v>353</v>
      </c>
      <c r="B55" s="85"/>
      <c r="C55" s="85"/>
      <c r="D55" s="85"/>
      <c r="E55" s="85"/>
      <c r="F55" s="85"/>
      <c r="G55" s="85"/>
    </row>
    <row r="56" spans="1:7" x14ac:dyDescent="0.25">
      <c r="A56" s="35" t="s">
        <v>342</v>
      </c>
      <c r="B56" s="76"/>
      <c r="C56" s="76"/>
      <c r="D56" s="76"/>
      <c r="E56" s="76"/>
      <c r="F56" s="76"/>
      <c r="G56" s="76"/>
    </row>
    <row r="57" spans="1:7" x14ac:dyDescent="0.25">
      <c r="A57" s="35" t="s">
        <v>346</v>
      </c>
      <c r="B57" s="76"/>
      <c r="C57" s="76"/>
      <c r="D57" s="76"/>
      <c r="E57" s="76"/>
      <c r="F57" s="76"/>
      <c r="G57" s="76"/>
    </row>
    <row r="58" spans="1:7" x14ac:dyDescent="0.25">
      <c r="A58" s="35" t="s">
        <v>347</v>
      </c>
      <c r="B58" s="76"/>
      <c r="C58" s="76"/>
      <c r="D58" s="76"/>
      <c r="E58" s="76"/>
      <c r="F58" s="76"/>
      <c r="G58" s="76"/>
    </row>
    <row r="59" spans="1:7" x14ac:dyDescent="0.25">
      <c r="A59" s="35" t="s">
        <v>348</v>
      </c>
      <c r="B59" s="76"/>
      <c r="C59" s="76"/>
      <c r="D59" s="76"/>
      <c r="E59" s="76"/>
      <c r="F59" s="76"/>
      <c r="G59" s="76"/>
    </row>
    <row r="60" spans="1:7" x14ac:dyDescent="0.25">
      <c r="A60" s="35" t="s">
        <v>349</v>
      </c>
      <c r="B60" s="76"/>
      <c r="C60" s="76"/>
      <c r="D60" s="76"/>
      <c r="E60" s="76"/>
      <c r="F60" s="76"/>
      <c r="G60" s="76"/>
    </row>
  </sheetData>
  <sheetProtection algorithmName="SHA-512" hashValue="gPXcFUzamNBwffGMH2OGke8mGUVCQ+KLH/WdhsqznvVteEC8izJ1ujKDG3w9Zl3YrQTeG2UoDrCCi9PZ8vDuRA==" saltValue="o7kNOX/yvHDpgAbgBCYyng==" spinCount="100000" sheet="1" objects="1" scenarios="1"/>
  <pageMargins left="0.39370078740157483" right="0" top="0.78740157480314965" bottom="0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8"/>
  <sheetViews>
    <sheetView showGridLines="0" zoomScaleNormal="100" workbookViewId="0">
      <selection activeCell="C1" sqref="C1"/>
    </sheetView>
  </sheetViews>
  <sheetFormatPr defaultRowHeight="15.75" x14ac:dyDescent="0.25"/>
  <cols>
    <col min="1" max="1" width="58.85546875" style="47" customWidth="1"/>
    <col min="2" max="2" width="10.85546875" style="48" bestFit="1" customWidth="1"/>
    <col min="3" max="3" width="8.140625" style="48" customWidth="1"/>
    <col min="4" max="4" width="3" style="48" bestFit="1" customWidth="1"/>
    <col min="5" max="5" width="6.7109375" style="47" bestFit="1" customWidth="1"/>
    <col min="6" max="245" width="9.140625" style="47"/>
    <col min="246" max="246" width="58.85546875" style="47" customWidth="1"/>
    <col min="247" max="247" width="5.28515625" style="47" bestFit="1" customWidth="1"/>
    <col min="248" max="248" width="13.140625" style="47" bestFit="1" customWidth="1"/>
    <col min="249" max="501" width="9.140625" style="47"/>
    <col min="502" max="502" width="58.85546875" style="47" customWidth="1"/>
    <col min="503" max="503" width="5.28515625" style="47" bestFit="1" customWidth="1"/>
    <col min="504" max="504" width="13.140625" style="47" bestFit="1" customWidth="1"/>
    <col min="505" max="757" width="9.140625" style="47"/>
    <col min="758" max="758" width="58.85546875" style="47" customWidth="1"/>
    <col min="759" max="759" width="5.28515625" style="47" bestFit="1" customWidth="1"/>
    <col min="760" max="760" width="13.140625" style="47" bestFit="1" customWidth="1"/>
    <col min="761" max="1013" width="9.140625" style="47"/>
    <col min="1014" max="1014" width="58.85546875" style="47" customWidth="1"/>
    <col min="1015" max="1015" width="5.28515625" style="47" bestFit="1" customWidth="1"/>
    <col min="1016" max="1016" width="13.140625" style="47" bestFit="1" customWidth="1"/>
    <col min="1017" max="1269" width="9.140625" style="47"/>
    <col min="1270" max="1270" width="58.85546875" style="47" customWidth="1"/>
    <col min="1271" max="1271" width="5.28515625" style="47" bestFit="1" customWidth="1"/>
    <col min="1272" max="1272" width="13.140625" style="47" bestFit="1" customWidth="1"/>
    <col min="1273" max="1525" width="9.140625" style="47"/>
    <col min="1526" max="1526" width="58.85546875" style="47" customWidth="1"/>
    <col min="1527" max="1527" width="5.28515625" style="47" bestFit="1" customWidth="1"/>
    <col min="1528" max="1528" width="13.140625" style="47" bestFit="1" customWidth="1"/>
    <col min="1529" max="1781" width="9.140625" style="47"/>
    <col min="1782" max="1782" width="58.85546875" style="47" customWidth="1"/>
    <col min="1783" max="1783" width="5.28515625" style="47" bestFit="1" customWidth="1"/>
    <col min="1784" max="1784" width="13.140625" style="47" bestFit="1" customWidth="1"/>
    <col min="1785" max="2037" width="9.140625" style="47"/>
    <col min="2038" max="2038" width="58.85546875" style="47" customWidth="1"/>
    <col min="2039" max="2039" width="5.28515625" style="47" bestFit="1" customWidth="1"/>
    <col min="2040" max="2040" width="13.140625" style="47" bestFit="1" customWidth="1"/>
    <col min="2041" max="2293" width="9.140625" style="47"/>
    <col min="2294" max="2294" width="58.85546875" style="47" customWidth="1"/>
    <col min="2295" max="2295" width="5.28515625" style="47" bestFit="1" customWidth="1"/>
    <col min="2296" max="2296" width="13.140625" style="47" bestFit="1" customWidth="1"/>
    <col min="2297" max="2549" width="9.140625" style="47"/>
    <col min="2550" max="2550" width="58.85546875" style="47" customWidth="1"/>
    <col min="2551" max="2551" width="5.28515625" style="47" bestFit="1" customWidth="1"/>
    <col min="2552" max="2552" width="13.140625" style="47" bestFit="1" customWidth="1"/>
    <col min="2553" max="2805" width="9.140625" style="47"/>
    <col min="2806" max="2806" width="58.85546875" style="47" customWidth="1"/>
    <col min="2807" max="2807" width="5.28515625" style="47" bestFit="1" customWidth="1"/>
    <col min="2808" max="2808" width="13.140625" style="47" bestFit="1" customWidth="1"/>
    <col min="2809" max="3061" width="9.140625" style="47"/>
    <col min="3062" max="3062" width="58.85546875" style="47" customWidth="1"/>
    <col min="3063" max="3063" width="5.28515625" style="47" bestFit="1" customWidth="1"/>
    <col min="3064" max="3064" width="13.140625" style="47" bestFit="1" customWidth="1"/>
    <col min="3065" max="3317" width="9.140625" style="47"/>
    <col min="3318" max="3318" width="58.85546875" style="47" customWidth="1"/>
    <col min="3319" max="3319" width="5.28515625" style="47" bestFit="1" customWidth="1"/>
    <col min="3320" max="3320" width="13.140625" style="47" bestFit="1" customWidth="1"/>
    <col min="3321" max="3573" width="9.140625" style="47"/>
    <col min="3574" max="3574" width="58.85546875" style="47" customWidth="1"/>
    <col min="3575" max="3575" width="5.28515625" style="47" bestFit="1" customWidth="1"/>
    <col min="3576" max="3576" width="13.140625" style="47" bestFit="1" customWidth="1"/>
    <col min="3577" max="3829" width="9.140625" style="47"/>
    <col min="3830" max="3830" width="58.85546875" style="47" customWidth="1"/>
    <col min="3831" max="3831" width="5.28515625" style="47" bestFit="1" customWidth="1"/>
    <col min="3832" max="3832" width="13.140625" style="47" bestFit="1" customWidth="1"/>
    <col min="3833" max="4085" width="9.140625" style="47"/>
    <col min="4086" max="4086" width="58.85546875" style="47" customWidth="1"/>
    <col min="4087" max="4087" width="5.28515625" style="47" bestFit="1" customWidth="1"/>
    <col min="4088" max="4088" width="13.140625" style="47" bestFit="1" customWidth="1"/>
    <col min="4089" max="4341" width="9.140625" style="47"/>
    <col min="4342" max="4342" width="58.85546875" style="47" customWidth="1"/>
    <col min="4343" max="4343" width="5.28515625" style="47" bestFit="1" customWidth="1"/>
    <col min="4344" max="4344" width="13.140625" style="47" bestFit="1" customWidth="1"/>
    <col min="4345" max="4597" width="9.140625" style="47"/>
    <col min="4598" max="4598" width="58.85546875" style="47" customWidth="1"/>
    <col min="4599" max="4599" width="5.28515625" style="47" bestFit="1" customWidth="1"/>
    <col min="4600" max="4600" width="13.140625" style="47" bestFit="1" customWidth="1"/>
    <col min="4601" max="4853" width="9.140625" style="47"/>
    <col min="4854" max="4854" width="58.85546875" style="47" customWidth="1"/>
    <col min="4855" max="4855" width="5.28515625" style="47" bestFit="1" customWidth="1"/>
    <col min="4856" max="4856" width="13.140625" style="47" bestFit="1" customWidth="1"/>
    <col min="4857" max="5109" width="9.140625" style="47"/>
    <col min="5110" max="5110" width="58.85546875" style="47" customWidth="1"/>
    <col min="5111" max="5111" width="5.28515625" style="47" bestFit="1" customWidth="1"/>
    <col min="5112" max="5112" width="13.140625" style="47" bestFit="1" customWidth="1"/>
    <col min="5113" max="5365" width="9.140625" style="47"/>
    <col min="5366" max="5366" width="58.85546875" style="47" customWidth="1"/>
    <col min="5367" max="5367" width="5.28515625" style="47" bestFit="1" customWidth="1"/>
    <col min="5368" max="5368" width="13.140625" style="47" bestFit="1" customWidth="1"/>
    <col min="5369" max="5621" width="9.140625" style="47"/>
    <col min="5622" max="5622" width="58.85546875" style="47" customWidth="1"/>
    <col min="5623" max="5623" width="5.28515625" style="47" bestFit="1" customWidth="1"/>
    <col min="5624" max="5624" width="13.140625" style="47" bestFit="1" customWidth="1"/>
    <col min="5625" max="5877" width="9.140625" style="47"/>
    <col min="5878" max="5878" width="58.85546875" style="47" customWidth="1"/>
    <col min="5879" max="5879" width="5.28515625" style="47" bestFit="1" customWidth="1"/>
    <col min="5880" max="5880" width="13.140625" style="47" bestFit="1" customWidth="1"/>
    <col min="5881" max="6133" width="9.140625" style="47"/>
    <col min="6134" max="6134" width="58.85546875" style="47" customWidth="1"/>
    <col min="6135" max="6135" width="5.28515625" style="47" bestFit="1" customWidth="1"/>
    <col min="6136" max="6136" width="13.140625" style="47" bestFit="1" customWidth="1"/>
    <col min="6137" max="6389" width="9.140625" style="47"/>
    <col min="6390" max="6390" width="58.85546875" style="47" customWidth="1"/>
    <col min="6391" max="6391" width="5.28515625" style="47" bestFit="1" customWidth="1"/>
    <col min="6392" max="6392" width="13.140625" style="47" bestFit="1" customWidth="1"/>
    <col min="6393" max="6645" width="9.140625" style="47"/>
    <col min="6646" max="6646" width="58.85546875" style="47" customWidth="1"/>
    <col min="6647" max="6647" width="5.28515625" style="47" bestFit="1" customWidth="1"/>
    <col min="6648" max="6648" width="13.140625" style="47" bestFit="1" customWidth="1"/>
    <col min="6649" max="6901" width="9.140625" style="47"/>
    <col min="6902" max="6902" width="58.85546875" style="47" customWidth="1"/>
    <col min="6903" max="6903" width="5.28515625" style="47" bestFit="1" customWidth="1"/>
    <col min="6904" max="6904" width="13.140625" style="47" bestFit="1" customWidth="1"/>
    <col min="6905" max="7157" width="9.140625" style="47"/>
    <col min="7158" max="7158" width="58.85546875" style="47" customWidth="1"/>
    <col min="7159" max="7159" width="5.28515625" style="47" bestFit="1" customWidth="1"/>
    <col min="7160" max="7160" width="13.140625" style="47" bestFit="1" customWidth="1"/>
    <col min="7161" max="7413" width="9.140625" style="47"/>
    <col min="7414" max="7414" width="58.85546875" style="47" customWidth="1"/>
    <col min="7415" max="7415" width="5.28515625" style="47" bestFit="1" customWidth="1"/>
    <col min="7416" max="7416" width="13.140625" style="47" bestFit="1" customWidth="1"/>
    <col min="7417" max="7669" width="9.140625" style="47"/>
    <col min="7670" max="7670" width="58.85546875" style="47" customWidth="1"/>
    <col min="7671" max="7671" width="5.28515625" style="47" bestFit="1" customWidth="1"/>
    <col min="7672" max="7672" width="13.140625" style="47" bestFit="1" customWidth="1"/>
    <col min="7673" max="7925" width="9.140625" style="47"/>
    <col min="7926" max="7926" width="58.85546875" style="47" customWidth="1"/>
    <col min="7927" max="7927" width="5.28515625" style="47" bestFit="1" customWidth="1"/>
    <col min="7928" max="7928" width="13.140625" style="47" bestFit="1" customWidth="1"/>
    <col min="7929" max="8181" width="9.140625" style="47"/>
    <col min="8182" max="8182" width="58.85546875" style="47" customWidth="1"/>
    <col min="8183" max="8183" width="5.28515625" style="47" bestFit="1" customWidth="1"/>
    <col min="8184" max="8184" width="13.140625" style="47" bestFit="1" customWidth="1"/>
    <col min="8185" max="8437" width="9.140625" style="47"/>
    <col min="8438" max="8438" width="58.85546875" style="47" customWidth="1"/>
    <col min="8439" max="8439" width="5.28515625" style="47" bestFit="1" customWidth="1"/>
    <col min="8440" max="8440" width="13.140625" style="47" bestFit="1" customWidth="1"/>
    <col min="8441" max="8693" width="9.140625" style="47"/>
    <col min="8694" max="8694" width="58.85546875" style="47" customWidth="1"/>
    <col min="8695" max="8695" width="5.28515625" style="47" bestFit="1" customWidth="1"/>
    <col min="8696" max="8696" width="13.140625" style="47" bestFit="1" customWidth="1"/>
    <col min="8697" max="8949" width="9.140625" style="47"/>
    <col min="8950" max="8950" width="58.85546875" style="47" customWidth="1"/>
    <col min="8951" max="8951" width="5.28515625" style="47" bestFit="1" customWidth="1"/>
    <col min="8952" max="8952" width="13.140625" style="47" bestFit="1" customWidth="1"/>
    <col min="8953" max="9205" width="9.140625" style="47"/>
    <col min="9206" max="9206" width="58.85546875" style="47" customWidth="1"/>
    <col min="9207" max="9207" width="5.28515625" style="47" bestFit="1" customWidth="1"/>
    <col min="9208" max="9208" width="13.140625" style="47" bestFit="1" customWidth="1"/>
    <col min="9209" max="9461" width="9.140625" style="47"/>
    <col min="9462" max="9462" width="58.85546875" style="47" customWidth="1"/>
    <col min="9463" max="9463" width="5.28515625" style="47" bestFit="1" customWidth="1"/>
    <col min="9464" max="9464" width="13.140625" style="47" bestFit="1" customWidth="1"/>
    <col min="9465" max="9717" width="9.140625" style="47"/>
    <col min="9718" max="9718" width="58.85546875" style="47" customWidth="1"/>
    <col min="9719" max="9719" width="5.28515625" style="47" bestFit="1" customWidth="1"/>
    <col min="9720" max="9720" width="13.140625" style="47" bestFit="1" customWidth="1"/>
    <col min="9721" max="9973" width="9.140625" style="47"/>
    <col min="9974" max="9974" width="58.85546875" style="47" customWidth="1"/>
    <col min="9975" max="9975" width="5.28515625" style="47" bestFit="1" customWidth="1"/>
    <col min="9976" max="9976" width="13.140625" style="47" bestFit="1" customWidth="1"/>
    <col min="9977" max="10229" width="9.140625" style="47"/>
    <col min="10230" max="10230" width="58.85546875" style="47" customWidth="1"/>
    <col min="10231" max="10231" width="5.28515625" style="47" bestFit="1" customWidth="1"/>
    <col min="10232" max="10232" width="13.140625" style="47" bestFit="1" customWidth="1"/>
    <col min="10233" max="10485" width="9.140625" style="47"/>
    <col min="10486" max="10486" width="58.85546875" style="47" customWidth="1"/>
    <col min="10487" max="10487" width="5.28515625" style="47" bestFit="1" customWidth="1"/>
    <col min="10488" max="10488" width="13.140625" style="47" bestFit="1" customWidth="1"/>
    <col min="10489" max="10741" width="9.140625" style="47"/>
    <col min="10742" max="10742" width="58.85546875" style="47" customWidth="1"/>
    <col min="10743" max="10743" width="5.28515625" style="47" bestFit="1" customWidth="1"/>
    <col min="10744" max="10744" width="13.140625" style="47" bestFit="1" customWidth="1"/>
    <col min="10745" max="10997" width="9.140625" style="47"/>
    <col min="10998" max="10998" width="58.85546875" style="47" customWidth="1"/>
    <col min="10999" max="10999" width="5.28515625" style="47" bestFit="1" customWidth="1"/>
    <col min="11000" max="11000" width="13.140625" style="47" bestFit="1" customWidth="1"/>
    <col min="11001" max="11253" width="9.140625" style="47"/>
    <col min="11254" max="11254" width="58.85546875" style="47" customWidth="1"/>
    <col min="11255" max="11255" width="5.28515625" style="47" bestFit="1" customWidth="1"/>
    <col min="11256" max="11256" width="13.140625" style="47" bestFit="1" customWidth="1"/>
    <col min="11257" max="11509" width="9.140625" style="47"/>
    <col min="11510" max="11510" width="58.85546875" style="47" customWidth="1"/>
    <col min="11511" max="11511" width="5.28515625" style="47" bestFit="1" customWidth="1"/>
    <col min="11512" max="11512" width="13.140625" style="47" bestFit="1" customWidth="1"/>
    <col min="11513" max="11765" width="9.140625" style="47"/>
    <col min="11766" max="11766" width="58.85546875" style="47" customWidth="1"/>
    <col min="11767" max="11767" width="5.28515625" style="47" bestFit="1" customWidth="1"/>
    <col min="11768" max="11768" width="13.140625" style="47" bestFit="1" customWidth="1"/>
    <col min="11769" max="12021" width="9.140625" style="47"/>
    <col min="12022" max="12022" width="58.85546875" style="47" customWidth="1"/>
    <col min="12023" max="12023" width="5.28515625" style="47" bestFit="1" customWidth="1"/>
    <col min="12024" max="12024" width="13.140625" style="47" bestFit="1" customWidth="1"/>
    <col min="12025" max="12277" width="9.140625" style="47"/>
    <col min="12278" max="12278" width="58.85546875" style="47" customWidth="1"/>
    <col min="12279" max="12279" width="5.28515625" style="47" bestFit="1" customWidth="1"/>
    <col min="12280" max="12280" width="13.140625" style="47" bestFit="1" customWidth="1"/>
    <col min="12281" max="12533" width="9.140625" style="47"/>
    <col min="12534" max="12534" width="58.85546875" style="47" customWidth="1"/>
    <col min="12535" max="12535" width="5.28515625" style="47" bestFit="1" customWidth="1"/>
    <col min="12536" max="12536" width="13.140625" style="47" bestFit="1" customWidth="1"/>
    <col min="12537" max="12789" width="9.140625" style="47"/>
    <col min="12790" max="12790" width="58.85546875" style="47" customWidth="1"/>
    <col min="12791" max="12791" width="5.28515625" style="47" bestFit="1" customWidth="1"/>
    <col min="12792" max="12792" width="13.140625" style="47" bestFit="1" customWidth="1"/>
    <col min="12793" max="13045" width="9.140625" style="47"/>
    <col min="13046" max="13046" width="58.85546875" style="47" customWidth="1"/>
    <col min="13047" max="13047" width="5.28515625" style="47" bestFit="1" customWidth="1"/>
    <col min="13048" max="13048" width="13.140625" style="47" bestFit="1" customWidth="1"/>
    <col min="13049" max="13301" width="9.140625" style="47"/>
    <col min="13302" max="13302" width="58.85546875" style="47" customWidth="1"/>
    <col min="13303" max="13303" width="5.28515625" style="47" bestFit="1" customWidth="1"/>
    <col min="13304" max="13304" width="13.140625" style="47" bestFit="1" customWidth="1"/>
    <col min="13305" max="13557" width="9.140625" style="47"/>
    <col min="13558" max="13558" width="58.85546875" style="47" customWidth="1"/>
    <col min="13559" max="13559" width="5.28515625" style="47" bestFit="1" customWidth="1"/>
    <col min="13560" max="13560" width="13.140625" style="47" bestFit="1" customWidth="1"/>
    <col min="13561" max="13813" width="9.140625" style="47"/>
    <col min="13814" max="13814" width="58.85546875" style="47" customWidth="1"/>
    <col min="13815" max="13815" width="5.28515625" style="47" bestFit="1" customWidth="1"/>
    <col min="13816" max="13816" width="13.140625" style="47" bestFit="1" customWidth="1"/>
    <col min="13817" max="14069" width="9.140625" style="47"/>
    <col min="14070" max="14070" width="58.85546875" style="47" customWidth="1"/>
    <col min="14071" max="14071" width="5.28515625" style="47" bestFit="1" customWidth="1"/>
    <col min="14072" max="14072" width="13.140625" style="47" bestFit="1" customWidth="1"/>
    <col min="14073" max="14325" width="9.140625" style="47"/>
    <col min="14326" max="14326" width="58.85546875" style="47" customWidth="1"/>
    <col min="14327" max="14327" width="5.28515625" style="47" bestFit="1" customWidth="1"/>
    <col min="14328" max="14328" width="13.140625" style="47" bestFit="1" customWidth="1"/>
    <col min="14329" max="14581" width="9.140625" style="47"/>
    <col min="14582" max="14582" width="58.85546875" style="47" customWidth="1"/>
    <col min="14583" max="14583" width="5.28515625" style="47" bestFit="1" customWidth="1"/>
    <col min="14584" max="14584" width="13.140625" style="47" bestFit="1" customWidth="1"/>
    <col min="14585" max="14837" width="9.140625" style="47"/>
    <col min="14838" max="14838" width="58.85546875" style="47" customWidth="1"/>
    <col min="14839" max="14839" width="5.28515625" style="47" bestFit="1" customWidth="1"/>
    <col min="14840" max="14840" width="13.140625" style="47" bestFit="1" customWidth="1"/>
    <col min="14841" max="15093" width="9.140625" style="47"/>
    <col min="15094" max="15094" width="58.85546875" style="47" customWidth="1"/>
    <col min="15095" max="15095" width="5.28515625" style="47" bestFit="1" customWidth="1"/>
    <col min="15096" max="15096" width="13.140625" style="47" bestFit="1" customWidth="1"/>
    <col min="15097" max="15349" width="9.140625" style="47"/>
    <col min="15350" max="15350" width="58.85546875" style="47" customWidth="1"/>
    <col min="15351" max="15351" width="5.28515625" style="47" bestFit="1" customWidth="1"/>
    <col min="15352" max="15352" width="13.140625" style="47" bestFit="1" customWidth="1"/>
    <col min="15353" max="15605" width="9.140625" style="47"/>
    <col min="15606" max="15606" width="58.85546875" style="47" customWidth="1"/>
    <col min="15607" max="15607" width="5.28515625" style="47" bestFit="1" customWidth="1"/>
    <col min="15608" max="15608" width="13.140625" style="47" bestFit="1" customWidth="1"/>
    <col min="15609" max="15861" width="9.140625" style="47"/>
    <col min="15862" max="15862" width="58.85546875" style="47" customWidth="1"/>
    <col min="15863" max="15863" width="5.28515625" style="47" bestFit="1" customWidth="1"/>
    <col min="15864" max="15864" width="13.140625" style="47" bestFit="1" customWidth="1"/>
    <col min="15865" max="16117" width="9.140625" style="47"/>
    <col min="16118" max="16118" width="58.85546875" style="47" customWidth="1"/>
    <col min="16119" max="16119" width="5.28515625" style="47" bestFit="1" customWidth="1"/>
    <col min="16120" max="16120" width="13.140625" style="47" bestFit="1" customWidth="1"/>
    <col min="16121" max="16384" width="9.140625" style="47"/>
  </cols>
  <sheetData>
    <row r="1" spans="1:5" ht="19.5" thickBot="1" x14ac:dyDescent="0.35">
      <c r="A1" s="23" t="s">
        <v>62</v>
      </c>
      <c r="B1" s="21"/>
      <c r="C1" s="22">
        <f>SUM('Móts-tilkynning'!C5)</f>
        <v>2019</v>
      </c>
      <c r="D1" s="22"/>
      <c r="E1" s="24"/>
    </row>
    <row r="2" spans="1:5" x14ac:dyDescent="0.25">
      <c r="A2" s="51" t="s">
        <v>388</v>
      </c>
      <c r="B2" s="11"/>
      <c r="C2" s="264"/>
      <c r="D2" s="264"/>
      <c r="E2" s="264"/>
    </row>
    <row r="3" spans="1:5" ht="15" customHeight="1" x14ac:dyDescent="0.25">
      <c r="A3" s="8" t="s">
        <v>413</v>
      </c>
      <c r="B3" s="19" t="s">
        <v>0</v>
      </c>
      <c r="C3" s="14">
        <f>SUM(C1-8)</f>
        <v>2011</v>
      </c>
      <c r="D3" s="14" t="s">
        <v>52</v>
      </c>
      <c r="E3" s="14">
        <f>SUM(C1-10)</f>
        <v>2009</v>
      </c>
    </row>
    <row r="4" spans="1:5" ht="15" customHeight="1" x14ac:dyDescent="0.25">
      <c r="A4" s="2" t="s">
        <v>440</v>
      </c>
      <c r="B4" s="28"/>
      <c r="C4" s="29"/>
      <c r="D4" s="29"/>
      <c r="E4" s="29"/>
    </row>
    <row r="5" spans="1:5" ht="15" customHeight="1" x14ac:dyDescent="0.25">
      <c r="A5" s="3" t="s">
        <v>441</v>
      </c>
      <c r="B5" s="4"/>
      <c r="C5" s="12"/>
      <c r="D5" s="12"/>
      <c r="E5" s="13"/>
    </row>
    <row r="6" spans="1:5" ht="12.95" customHeight="1" x14ac:dyDescent="0.3">
      <c r="A6" s="9"/>
      <c r="B6" s="11"/>
      <c r="C6" s="264"/>
      <c r="D6" s="264"/>
      <c r="E6" s="264"/>
    </row>
    <row r="7" spans="1:5" ht="15" customHeight="1" x14ac:dyDescent="0.25">
      <c r="A7" s="8" t="s">
        <v>64</v>
      </c>
      <c r="B7" s="19" t="s">
        <v>0</v>
      </c>
      <c r="C7" s="14">
        <f>SUM(C1-11)</f>
        <v>2008</v>
      </c>
      <c r="D7" s="14" t="s">
        <v>55</v>
      </c>
      <c r="E7" s="14">
        <f>SUM(C1-12)</f>
        <v>2007</v>
      </c>
    </row>
    <row r="8" spans="1:5" ht="15" customHeight="1" x14ac:dyDescent="0.25">
      <c r="A8" s="2" t="s">
        <v>118</v>
      </c>
      <c r="B8" s="14"/>
      <c r="C8" s="29"/>
      <c r="D8" s="29"/>
      <c r="E8" s="29"/>
    </row>
    <row r="9" spans="1:5" ht="15" customHeight="1" x14ac:dyDescent="0.25">
      <c r="A9" s="3" t="s">
        <v>442</v>
      </c>
      <c r="B9" s="4"/>
      <c r="C9" s="12"/>
      <c r="D9" s="12"/>
      <c r="E9" s="13"/>
    </row>
    <row r="10" spans="1:5" ht="12.95" customHeight="1" x14ac:dyDescent="0.25">
      <c r="A10" s="2"/>
      <c r="B10" s="1"/>
      <c r="C10" s="14"/>
      <c r="D10" s="14"/>
      <c r="E10" s="87"/>
    </row>
    <row r="11" spans="1:5" ht="15" customHeight="1" x14ac:dyDescent="0.25">
      <c r="A11" s="8" t="s">
        <v>121</v>
      </c>
      <c r="B11" s="19" t="s">
        <v>0</v>
      </c>
      <c r="C11" s="1">
        <f>SUM(C1-13)</f>
        <v>2006</v>
      </c>
      <c r="D11" s="14" t="s">
        <v>55</v>
      </c>
      <c r="E11" s="1">
        <f>SUM(C1-14)</f>
        <v>2005</v>
      </c>
    </row>
    <row r="12" spans="1:5" ht="15" customHeight="1" x14ac:dyDescent="0.25">
      <c r="A12" s="2" t="s">
        <v>443</v>
      </c>
      <c r="B12" s="1"/>
      <c r="C12" s="5"/>
      <c r="D12" s="5"/>
      <c r="E12" s="5"/>
    </row>
    <row r="13" spans="1:5" ht="15" customHeight="1" x14ac:dyDescent="0.25">
      <c r="A13" s="3" t="s">
        <v>444</v>
      </c>
      <c r="B13" s="4"/>
      <c r="C13" s="4"/>
      <c r="D13" s="4"/>
      <c r="E13" s="6"/>
    </row>
    <row r="14" spans="1:5" ht="12.95" customHeight="1" x14ac:dyDescent="0.25">
      <c r="A14" s="2"/>
      <c r="B14" s="1"/>
      <c r="C14" s="1"/>
      <c r="D14" s="1"/>
      <c r="E14" s="5"/>
    </row>
    <row r="15" spans="1:5" ht="15" customHeight="1" x14ac:dyDescent="0.25">
      <c r="A15" s="8" t="s">
        <v>120</v>
      </c>
      <c r="B15" s="19" t="s">
        <v>0</v>
      </c>
      <c r="C15" s="1">
        <f>SUM(C1-15)</f>
        <v>2004</v>
      </c>
      <c r="D15" s="14" t="s">
        <v>52</v>
      </c>
      <c r="E15" s="1">
        <f>SUM(C1-17)</f>
        <v>2002</v>
      </c>
    </row>
    <row r="16" spans="1:5" ht="15" customHeight="1" x14ac:dyDescent="0.25">
      <c r="A16" s="2" t="s">
        <v>445</v>
      </c>
      <c r="B16" s="1"/>
      <c r="C16" s="5"/>
      <c r="D16" s="5"/>
      <c r="E16" s="5"/>
    </row>
    <row r="17" spans="1:5" ht="15" customHeight="1" x14ac:dyDescent="0.25">
      <c r="A17" s="3" t="s">
        <v>446</v>
      </c>
      <c r="B17" s="4"/>
      <c r="C17" s="4"/>
      <c r="D17" s="4"/>
      <c r="E17" s="6"/>
    </row>
    <row r="18" spans="1:5" ht="12.95" customHeight="1" x14ac:dyDescent="0.25">
      <c r="A18" s="2"/>
      <c r="B18" s="1"/>
      <c r="C18" s="1"/>
      <c r="D18" s="1"/>
      <c r="E18" s="5"/>
    </row>
    <row r="19" spans="1:5" ht="15" customHeight="1" x14ac:dyDescent="0.25">
      <c r="A19" s="8" t="s">
        <v>119</v>
      </c>
      <c r="B19" s="19" t="s">
        <v>0</v>
      </c>
      <c r="C19" s="1">
        <f>C1-15</f>
        <v>2004</v>
      </c>
      <c r="D19" s="14" t="s">
        <v>52</v>
      </c>
      <c r="E19" s="1">
        <f>C1-20</f>
        <v>1999</v>
      </c>
    </row>
    <row r="20" spans="1:5" ht="15" customHeight="1" x14ac:dyDescent="0.25">
      <c r="A20" s="2" t="s">
        <v>447</v>
      </c>
      <c r="B20" s="19"/>
      <c r="C20" s="1"/>
      <c r="D20" s="1"/>
      <c r="E20" s="5"/>
    </row>
    <row r="21" spans="1:5" ht="15" customHeight="1" x14ac:dyDescent="0.25">
      <c r="A21" s="3" t="s">
        <v>448</v>
      </c>
      <c r="B21" s="4"/>
      <c r="C21" s="4"/>
      <c r="D21" s="4"/>
      <c r="E21" s="6"/>
    </row>
    <row r="22" spans="1:5" ht="12.95" customHeight="1" x14ac:dyDescent="0.25">
      <c r="A22" s="2"/>
      <c r="B22" s="1"/>
      <c r="C22" s="1"/>
      <c r="D22" s="1"/>
      <c r="E22" s="5"/>
    </row>
    <row r="23" spans="1:5" ht="15" customHeight="1" x14ac:dyDescent="0.25">
      <c r="A23" s="8" t="s">
        <v>66</v>
      </c>
      <c r="B23" s="19" t="s">
        <v>0</v>
      </c>
      <c r="C23" s="1">
        <f>SUM(C1-15)</f>
        <v>2004</v>
      </c>
      <c r="D23" s="14" t="s">
        <v>55</v>
      </c>
      <c r="E23" s="20" t="s">
        <v>68</v>
      </c>
    </row>
    <row r="24" spans="1:5" ht="15" customHeight="1" x14ac:dyDescent="0.25">
      <c r="A24" s="2" t="s">
        <v>449</v>
      </c>
      <c r="B24" s="1"/>
      <c r="C24" s="10"/>
      <c r="D24" s="10"/>
      <c r="E24" s="5"/>
    </row>
    <row r="25" spans="1:5" ht="15" customHeight="1" x14ac:dyDescent="0.25">
      <c r="A25" s="3" t="s">
        <v>450</v>
      </c>
      <c r="B25" s="4"/>
      <c r="C25" s="15"/>
      <c r="D25" s="15"/>
      <c r="E25" s="6"/>
    </row>
    <row r="26" spans="1:5" ht="15" customHeight="1" x14ac:dyDescent="0.25">
      <c r="A26" s="16" t="s">
        <v>65</v>
      </c>
      <c r="B26" s="17"/>
      <c r="C26" s="8"/>
      <c r="D26" s="8"/>
      <c r="E26" s="18"/>
    </row>
    <row r="27" spans="1:5" ht="12.95" customHeight="1" x14ac:dyDescent="0.25">
      <c r="A27" s="5"/>
      <c r="B27" s="7"/>
      <c r="C27" s="7"/>
      <c r="D27" s="7"/>
      <c r="E27" s="5"/>
    </row>
    <row r="28" spans="1:5" ht="19.5" thickBot="1" x14ac:dyDescent="0.35">
      <c r="A28" s="25" t="s">
        <v>63</v>
      </c>
      <c r="B28" s="26"/>
      <c r="C28" s="26"/>
      <c r="D28" s="26"/>
      <c r="E28" s="27"/>
    </row>
    <row r="29" spans="1:5" ht="12.95" customHeight="1" x14ac:dyDescent="0.25">
      <c r="A29" s="2"/>
      <c r="B29" s="1"/>
      <c r="C29" s="1"/>
      <c r="D29" s="1"/>
      <c r="E29" s="5"/>
    </row>
    <row r="30" spans="1:5" x14ac:dyDescent="0.25">
      <c r="A30" s="8" t="s">
        <v>310</v>
      </c>
      <c r="B30" s="19" t="s">
        <v>0</v>
      </c>
      <c r="C30" s="1">
        <f>SUM(C1-11)</f>
        <v>2008</v>
      </c>
      <c r="D30" s="14" t="s">
        <v>55</v>
      </c>
      <c r="E30" s="1">
        <f>SUM(C1-14)</f>
        <v>2005</v>
      </c>
    </row>
    <row r="31" spans="1:5" x14ac:dyDescent="0.25">
      <c r="A31" s="2" t="s">
        <v>451</v>
      </c>
      <c r="B31" s="1"/>
      <c r="C31" s="5"/>
      <c r="D31" s="5"/>
      <c r="E31" s="5"/>
    </row>
    <row r="32" spans="1:5" x14ac:dyDescent="0.25">
      <c r="A32" s="3" t="s">
        <v>452</v>
      </c>
      <c r="B32" s="4"/>
      <c r="C32" s="4"/>
      <c r="D32" s="4"/>
      <c r="E32" s="6"/>
    </row>
    <row r="33" spans="1:5" ht="12.95" customHeight="1" x14ac:dyDescent="0.25">
      <c r="A33" s="2"/>
      <c r="B33" s="1"/>
      <c r="C33" s="1"/>
      <c r="D33" s="1"/>
      <c r="E33" s="5"/>
    </row>
    <row r="34" spans="1:5" x14ac:dyDescent="0.25">
      <c r="A34" s="8" t="s">
        <v>122</v>
      </c>
      <c r="B34" s="19" t="s">
        <v>0</v>
      </c>
      <c r="C34" s="1">
        <f>SUM(C1-15)</f>
        <v>2004</v>
      </c>
      <c r="D34" s="14" t="s">
        <v>52</v>
      </c>
      <c r="E34" s="1">
        <f>SUM(C1-17)</f>
        <v>2002</v>
      </c>
    </row>
    <row r="35" spans="1:5" x14ac:dyDescent="0.25">
      <c r="A35" s="2" t="s">
        <v>453</v>
      </c>
      <c r="B35" s="1"/>
      <c r="C35" s="5"/>
      <c r="D35" s="5"/>
      <c r="E35" s="5"/>
    </row>
    <row r="36" spans="1:5" x14ac:dyDescent="0.25">
      <c r="A36" s="3" t="s">
        <v>454</v>
      </c>
      <c r="B36" s="4"/>
      <c r="C36" s="4"/>
      <c r="D36" s="4"/>
      <c r="E36" s="6"/>
    </row>
    <row r="37" spans="1:5" ht="12.95" customHeight="1" x14ac:dyDescent="0.25">
      <c r="A37" s="2"/>
      <c r="B37" s="1"/>
      <c r="C37" s="1"/>
      <c r="D37" s="1"/>
      <c r="E37" s="5"/>
    </row>
    <row r="38" spans="1:5" x14ac:dyDescent="0.25">
      <c r="A38" s="8" t="s">
        <v>123</v>
      </c>
      <c r="B38" s="19" t="s">
        <v>0</v>
      </c>
      <c r="C38" s="1">
        <f>C1-15</f>
        <v>2004</v>
      </c>
      <c r="D38" s="14" t="s">
        <v>52</v>
      </c>
      <c r="E38" s="1">
        <f>C1-20</f>
        <v>1999</v>
      </c>
    </row>
    <row r="39" spans="1:5" x14ac:dyDescent="0.25">
      <c r="A39" s="2" t="s">
        <v>455</v>
      </c>
      <c r="B39" s="1"/>
      <c r="C39" s="5"/>
      <c r="D39" s="1"/>
      <c r="E39" s="5"/>
    </row>
    <row r="40" spans="1:5" x14ac:dyDescent="0.25">
      <c r="A40" s="3" t="s">
        <v>456</v>
      </c>
      <c r="B40" s="4"/>
      <c r="C40" s="4"/>
      <c r="D40" s="4"/>
      <c r="E40" s="6"/>
    </row>
    <row r="41" spans="1:5" ht="12.95" customHeight="1" x14ac:dyDescent="0.25">
      <c r="A41" s="2"/>
      <c r="B41" s="1"/>
      <c r="C41" s="1"/>
      <c r="D41" s="1"/>
      <c r="E41" s="5"/>
    </row>
    <row r="42" spans="1:5" x14ac:dyDescent="0.25">
      <c r="A42" s="8" t="s">
        <v>67</v>
      </c>
      <c r="B42" s="19" t="s">
        <v>0</v>
      </c>
      <c r="C42" s="1">
        <f>SUM(C1-15)</f>
        <v>2004</v>
      </c>
      <c r="D42" s="14" t="s">
        <v>55</v>
      </c>
      <c r="E42" s="5" t="s">
        <v>54</v>
      </c>
    </row>
    <row r="43" spans="1:5" x14ac:dyDescent="0.25">
      <c r="A43" s="2" t="s">
        <v>455</v>
      </c>
      <c r="B43" s="1"/>
      <c r="C43" s="1"/>
      <c r="D43" s="1"/>
      <c r="E43" s="5"/>
    </row>
    <row r="44" spans="1:5" x14ac:dyDescent="0.25">
      <c r="A44" s="3" t="s">
        <v>456</v>
      </c>
      <c r="B44" s="4"/>
      <c r="C44" s="4"/>
      <c r="D44" s="4"/>
      <c r="E44" s="6"/>
    </row>
    <row r="45" spans="1:5" x14ac:dyDescent="0.25">
      <c r="A45" s="5"/>
      <c r="B45" s="7"/>
      <c r="C45" s="7"/>
      <c r="D45" s="7"/>
      <c r="E45" s="5"/>
    </row>
    <row r="46" spans="1:5" x14ac:dyDescent="0.25">
      <c r="A46" s="5"/>
      <c r="B46" s="7"/>
      <c r="C46" s="7"/>
      <c r="D46" s="7"/>
      <c r="E46" s="5"/>
    </row>
    <row r="47" spans="1:5" x14ac:dyDescent="0.25">
      <c r="A47" s="5"/>
      <c r="B47" s="7"/>
      <c r="C47" s="7"/>
      <c r="D47" s="7"/>
      <c r="E47" s="5"/>
    </row>
    <row r="48" spans="1:5" x14ac:dyDescent="0.25">
      <c r="A48" s="5"/>
      <c r="B48" s="7"/>
      <c r="C48" s="7"/>
      <c r="D48" s="7"/>
      <c r="E48" s="5"/>
    </row>
  </sheetData>
  <sheetProtection algorithmName="SHA-512" hashValue="qtLbvKoXPgsy7JBpk/2wu9XZxScBbxJfSbGye7Z9jpFdwJCArWHDUZxnd7M5t1RRMQ8uETOdKR64En7+XY4Y1Q==" saltValue="VQRG0zw3jyq1loHQQ3TcDA==" spinCount="100000" sheet="1" objects="1" scenarios="1"/>
  <mergeCells count="2">
    <mergeCell ref="C2:E2"/>
    <mergeCell ref="C6:E6"/>
  </mergeCells>
  <pageMargins left="0.55118110236220474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>
    <oddHeader xml:space="preserve">&amp;CAldurs og þyngdarflokkaskipting </oddHeader>
    <oddFooter xml:space="preserve">&amp;L&amp;8Úr mótaregum JSÍ&amp;C                        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G61"/>
  <sheetViews>
    <sheetView topLeftCell="A13" workbookViewId="0">
      <selection activeCell="G19" sqref="G19"/>
    </sheetView>
  </sheetViews>
  <sheetFormatPr defaultRowHeight="15" x14ac:dyDescent="0.25"/>
  <cols>
    <col min="1" max="1" width="14.85546875" style="78" customWidth="1"/>
    <col min="2" max="7" width="20.7109375" style="52" customWidth="1"/>
    <col min="8" max="246" width="9.140625" style="52"/>
    <col min="247" max="247" width="10" style="52" customWidth="1"/>
    <col min="248" max="248" width="20.7109375" style="52" customWidth="1"/>
    <col min="249" max="249" width="21.140625" style="52" customWidth="1"/>
    <col min="250" max="250" width="21" style="52" customWidth="1"/>
    <col min="251" max="251" width="21.140625" style="52" customWidth="1"/>
    <col min="252" max="253" width="20.7109375" style="52" customWidth="1"/>
    <col min="254" max="502" width="9.140625" style="52"/>
    <col min="503" max="503" width="10" style="52" customWidth="1"/>
    <col min="504" max="504" width="20.7109375" style="52" customWidth="1"/>
    <col min="505" max="505" width="21.140625" style="52" customWidth="1"/>
    <col min="506" max="506" width="21" style="52" customWidth="1"/>
    <col min="507" max="507" width="21.140625" style="52" customWidth="1"/>
    <col min="508" max="509" width="20.7109375" style="52" customWidth="1"/>
    <col min="510" max="758" width="9.140625" style="52"/>
    <col min="759" max="759" width="10" style="52" customWidth="1"/>
    <col min="760" max="760" width="20.7109375" style="52" customWidth="1"/>
    <col min="761" max="761" width="21.140625" style="52" customWidth="1"/>
    <col min="762" max="762" width="21" style="52" customWidth="1"/>
    <col min="763" max="763" width="21.140625" style="52" customWidth="1"/>
    <col min="764" max="765" width="20.7109375" style="52" customWidth="1"/>
    <col min="766" max="1014" width="9.140625" style="52"/>
    <col min="1015" max="1015" width="10" style="52" customWidth="1"/>
    <col min="1016" max="1016" width="20.7109375" style="52" customWidth="1"/>
    <col min="1017" max="1017" width="21.140625" style="52" customWidth="1"/>
    <col min="1018" max="1018" width="21" style="52" customWidth="1"/>
    <col min="1019" max="1019" width="21.140625" style="52" customWidth="1"/>
    <col min="1020" max="1021" width="20.7109375" style="52" customWidth="1"/>
    <col min="1022" max="1270" width="9.140625" style="52"/>
    <col min="1271" max="1271" width="10" style="52" customWidth="1"/>
    <col min="1272" max="1272" width="20.7109375" style="52" customWidth="1"/>
    <col min="1273" max="1273" width="21.140625" style="52" customWidth="1"/>
    <col min="1274" max="1274" width="21" style="52" customWidth="1"/>
    <col min="1275" max="1275" width="21.140625" style="52" customWidth="1"/>
    <col min="1276" max="1277" width="20.7109375" style="52" customWidth="1"/>
    <col min="1278" max="1526" width="9.140625" style="52"/>
    <col min="1527" max="1527" width="10" style="52" customWidth="1"/>
    <col min="1528" max="1528" width="20.7109375" style="52" customWidth="1"/>
    <col min="1529" max="1529" width="21.140625" style="52" customWidth="1"/>
    <col min="1530" max="1530" width="21" style="52" customWidth="1"/>
    <col min="1531" max="1531" width="21.140625" style="52" customWidth="1"/>
    <col min="1532" max="1533" width="20.7109375" style="52" customWidth="1"/>
    <col min="1534" max="1782" width="9.140625" style="52"/>
    <col min="1783" max="1783" width="10" style="52" customWidth="1"/>
    <col min="1784" max="1784" width="20.7109375" style="52" customWidth="1"/>
    <col min="1785" max="1785" width="21.140625" style="52" customWidth="1"/>
    <col min="1786" max="1786" width="21" style="52" customWidth="1"/>
    <col min="1787" max="1787" width="21.140625" style="52" customWidth="1"/>
    <col min="1788" max="1789" width="20.7109375" style="52" customWidth="1"/>
    <col min="1790" max="2038" width="9.140625" style="52"/>
    <col min="2039" max="2039" width="10" style="52" customWidth="1"/>
    <col min="2040" max="2040" width="20.7109375" style="52" customWidth="1"/>
    <col min="2041" max="2041" width="21.140625" style="52" customWidth="1"/>
    <col min="2042" max="2042" width="21" style="52" customWidth="1"/>
    <col min="2043" max="2043" width="21.140625" style="52" customWidth="1"/>
    <col min="2044" max="2045" width="20.7109375" style="52" customWidth="1"/>
    <col min="2046" max="2294" width="9.140625" style="52"/>
    <col min="2295" max="2295" width="10" style="52" customWidth="1"/>
    <col min="2296" max="2296" width="20.7109375" style="52" customWidth="1"/>
    <col min="2297" max="2297" width="21.140625" style="52" customWidth="1"/>
    <col min="2298" max="2298" width="21" style="52" customWidth="1"/>
    <col min="2299" max="2299" width="21.140625" style="52" customWidth="1"/>
    <col min="2300" max="2301" width="20.7109375" style="52" customWidth="1"/>
    <col min="2302" max="2550" width="9.140625" style="52"/>
    <col min="2551" max="2551" width="10" style="52" customWidth="1"/>
    <col min="2552" max="2552" width="20.7109375" style="52" customWidth="1"/>
    <col min="2553" max="2553" width="21.140625" style="52" customWidth="1"/>
    <col min="2554" max="2554" width="21" style="52" customWidth="1"/>
    <col min="2555" max="2555" width="21.140625" style="52" customWidth="1"/>
    <col min="2556" max="2557" width="20.7109375" style="52" customWidth="1"/>
    <col min="2558" max="2806" width="9.140625" style="52"/>
    <col min="2807" max="2807" width="10" style="52" customWidth="1"/>
    <col min="2808" max="2808" width="20.7109375" style="52" customWidth="1"/>
    <col min="2809" max="2809" width="21.140625" style="52" customWidth="1"/>
    <col min="2810" max="2810" width="21" style="52" customWidth="1"/>
    <col min="2811" max="2811" width="21.140625" style="52" customWidth="1"/>
    <col min="2812" max="2813" width="20.7109375" style="52" customWidth="1"/>
    <col min="2814" max="3062" width="9.140625" style="52"/>
    <col min="3063" max="3063" width="10" style="52" customWidth="1"/>
    <col min="3064" max="3064" width="20.7109375" style="52" customWidth="1"/>
    <col min="3065" max="3065" width="21.140625" style="52" customWidth="1"/>
    <col min="3066" max="3066" width="21" style="52" customWidth="1"/>
    <col min="3067" max="3067" width="21.140625" style="52" customWidth="1"/>
    <col min="3068" max="3069" width="20.7109375" style="52" customWidth="1"/>
    <col min="3070" max="3318" width="9.140625" style="52"/>
    <col min="3319" max="3319" width="10" style="52" customWidth="1"/>
    <col min="3320" max="3320" width="20.7109375" style="52" customWidth="1"/>
    <col min="3321" max="3321" width="21.140625" style="52" customWidth="1"/>
    <col min="3322" max="3322" width="21" style="52" customWidth="1"/>
    <col min="3323" max="3323" width="21.140625" style="52" customWidth="1"/>
    <col min="3324" max="3325" width="20.7109375" style="52" customWidth="1"/>
    <col min="3326" max="3574" width="9.140625" style="52"/>
    <col min="3575" max="3575" width="10" style="52" customWidth="1"/>
    <col min="3576" max="3576" width="20.7109375" style="52" customWidth="1"/>
    <col min="3577" max="3577" width="21.140625" style="52" customWidth="1"/>
    <col min="3578" max="3578" width="21" style="52" customWidth="1"/>
    <col min="3579" max="3579" width="21.140625" style="52" customWidth="1"/>
    <col min="3580" max="3581" width="20.7109375" style="52" customWidth="1"/>
    <col min="3582" max="3830" width="9.140625" style="52"/>
    <col min="3831" max="3831" width="10" style="52" customWidth="1"/>
    <col min="3832" max="3832" width="20.7109375" style="52" customWidth="1"/>
    <col min="3833" max="3833" width="21.140625" style="52" customWidth="1"/>
    <col min="3834" max="3834" width="21" style="52" customWidth="1"/>
    <col min="3835" max="3835" width="21.140625" style="52" customWidth="1"/>
    <col min="3836" max="3837" width="20.7109375" style="52" customWidth="1"/>
    <col min="3838" max="4086" width="9.140625" style="52"/>
    <col min="4087" max="4087" width="10" style="52" customWidth="1"/>
    <col min="4088" max="4088" width="20.7109375" style="52" customWidth="1"/>
    <col min="4089" max="4089" width="21.140625" style="52" customWidth="1"/>
    <col min="4090" max="4090" width="21" style="52" customWidth="1"/>
    <col min="4091" max="4091" width="21.140625" style="52" customWidth="1"/>
    <col min="4092" max="4093" width="20.7109375" style="52" customWidth="1"/>
    <col min="4094" max="4342" width="9.140625" style="52"/>
    <col min="4343" max="4343" width="10" style="52" customWidth="1"/>
    <col min="4344" max="4344" width="20.7109375" style="52" customWidth="1"/>
    <col min="4345" max="4345" width="21.140625" style="52" customWidth="1"/>
    <col min="4346" max="4346" width="21" style="52" customWidth="1"/>
    <col min="4347" max="4347" width="21.140625" style="52" customWidth="1"/>
    <col min="4348" max="4349" width="20.7109375" style="52" customWidth="1"/>
    <col min="4350" max="4598" width="9.140625" style="52"/>
    <col min="4599" max="4599" width="10" style="52" customWidth="1"/>
    <col min="4600" max="4600" width="20.7109375" style="52" customWidth="1"/>
    <col min="4601" max="4601" width="21.140625" style="52" customWidth="1"/>
    <col min="4602" max="4602" width="21" style="52" customWidth="1"/>
    <col min="4603" max="4603" width="21.140625" style="52" customWidth="1"/>
    <col min="4604" max="4605" width="20.7109375" style="52" customWidth="1"/>
    <col min="4606" max="4854" width="9.140625" style="52"/>
    <col min="4855" max="4855" width="10" style="52" customWidth="1"/>
    <col min="4856" max="4856" width="20.7109375" style="52" customWidth="1"/>
    <col min="4857" max="4857" width="21.140625" style="52" customWidth="1"/>
    <col min="4858" max="4858" width="21" style="52" customWidth="1"/>
    <col min="4859" max="4859" width="21.140625" style="52" customWidth="1"/>
    <col min="4860" max="4861" width="20.7109375" style="52" customWidth="1"/>
    <col min="4862" max="5110" width="9.140625" style="52"/>
    <col min="5111" max="5111" width="10" style="52" customWidth="1"/>
    <col min="5112" max="5112" width="20.7109375" style="52" customWidth="1"/>
    <col min="5113" max="5113" width="21.140625" style="52" customWidth="1"/>
    <col min="5114" max="5114" width="21" style="52" customWidth="1"/>
    <col min="5115" max="5115" width="21.140625" style="52" customWidth="1"/>
    <col min="5116" max="5117" width="20.7109375" style="52" customWidth="1"/>
    <col min="5118" max="5366" width="9.140625" style="52"/>
    <col min="5367" max="5367" width="10" style="52" customWidth="1"/>
    <col min="5368" max="5368" width="20.7109375" style="52" customWidth="1"/>
    <col min="5369" max="5369" width="21.140625" style="52" customWidth="1"/>
    <col min="5370" max="5370" width="21" style="52" customWidth="1"/>
    <col min="5371" max="5371" width="21.140625" style="52" customWidth="1"/>
    <col min="5372" max="5373" width="20.7109375" style="52" customWidth="1"/>
    <col min="5374" max="5622" width="9.140625" style="52"/>
    <col min="5623" max="5623" width="10" style="52" customWidth="1"/>
    <col min="5624" max="5624" width="20.7109375" style="52" customWidth="1"/>
    <col min="5625" max="5625" width="21.140625" style="52" customWidth="1"/>
    <col min="5626" max="5626" width="21" style="52" customWidth="1"/>
    <col min="5627" max="5627" width="21.140625" style="52" customWidth="1"/>
    <col min="5628" max="5629" width="20.7109375" style="52" customWidth="1"/>
    <col min="5630" max="5878" width="9.140625" style="52"/>
    <col min="5879" max="5879" width="10" style="52" customWidth="1"/>
    <col min="5880" max="5880" width="20.7109375" style="52" customWidth="1"/>
    <col min="5881" max="5881" width="21.140625" style="52" customWidth="1"/>
    <col min="5882" max="5882" width="21" style="52" customWidth="1"/>
    <col min="5883" max="5883" width="21.140625" style="52" customWidth="1"/>
    <col min="5884" max="5885" width="20.7109375" style="52" customWidth="1"/>
    <col min="5886" max="6134" width="9.140625" style="52"/>
    <col min="6135" max="6135" width="10" style="52" customWidth="1"/>
    <col min="6136" max="6136" width="20.7109375" style="52" customWidth="1"/>
    <col min="6137" max="6137" width="21.140625" style="52" customWidth="1"/>
    <col min="6138" max="6138" width="21" style="52" customWidth="1"/>
    <col min="6139" max="6139" width="21.140625" style="52" customWidth="1"/>
    <col min="6140" max="6141" width="20.7109375" style="52" customWidth="1"/>
    <col min="6142" max="6390" width="9.140625" style="52"/>
    <col min="6391" max="6391" width="10" style="52" customWidth="1"/>
    <col min="6392" max="6392" width="20.7109375" style="52" customWidth="1"/>
    <col min="6393" max="6393" width="21.140625" style="52" customWidth="1"/>
    <col min="6394" max="6394" width="21" style="52" customWidth="1"/>
    <col min="6395" max="6395" width="21.140625" style="52" customWidth="1"/>
    <col min="6396" max="6397" width="20.7109375" style="52" customWidth="1"/>
    <col min="6398" max="6646" width="9.140625" style="52"/>
    <col min="6647" max="6647" width="10" style="52" customWidth="1"/>
    <col min="6648" max="6648" width="20.7109375" style="52" customWidth="1"/>
    <col min="6649" max="6649" width="21.140625" style="52" customWidth="1"/>
    <col min="6650" max="6650" width="21" style="52" customWidth="1"/>
    <col min="6651" max="6651" width="21.140625" style="52" customWidth="1"/>
    <col min="6652" max="6653" width="20.7109375" style="52" customWidth="1"/>
    <col min="6654" max="6902" width="9.140625" style="52"/>
    <col min="6903" max="6903" width="10" style="52" customWidth="1"/>
    <col min="6904" max="6904" width="20.7109375" style="52" customWidth="1"/>
    <col min="6905" max="6905" width="21.140625" style="52" customWidth="1"/>
    <col min="6906" max="6906" width="21" style="52" customWidth="1"/>
    <col min="6907" max="6907" width="21.140625" style="52" customWidth="1"/>
    <col min="6908" max="6909" width="20.7109375" style="52" customWidth="1"/>
    <col min="6910" max="7158" width="9.140625" style="52"/>
    <col min="7159" max="7159" width="10" style="52" customWidth="1"/>
    <col min="7160" max="7160" width="20.7109375" style="52" customWidth="1"/>
    <col min="7161" max="7161" width="21.140625" style="52" customWidth="1"/>
    <col min="7162" max="7162" width="21" style="52" customWidth="1"/>
    <col min="7163" max="7163" width="21.140625" style="52" customWidth="1"/>
    <col min="7164" max="7165" width="20.7109375" style="52" customWidth="1"/>
    <col min="7166" max="7414" width="9.140625" style="52"/>
    <col min="7415" max="7415" width="10" style="52" customWidth="1"/>
    <col min="7416" max="7416" width="20.7109375" style="52" customWidth="1"/>
    <col min="7417" max="7417" width="21.140625" style="52" customWidth="1"/>
    <col min="7418" max="7418" width="21" style="52" customWidth="1"/>
    <col min="7419" max="7419" width="21.140625" style="52" customWidth="1"/>
    <col min="7420" max="7421" width="20.7109375" style="52" customWidth="1"/>
    <col min="7422" max="7670" width="9.140625" style="52"/>
    <col min="7671" max="7671" width="10" style="52" customWidth="1"/>
    <col min="7672" max="7672" width="20.7109375" style="52" customWidth="1"/>
    <col min="7673" max="7673" width="21.140625" style="52" customWidth="1"/>
    <col min="7674" max="7674" width="21" style="52" customWidth="1"/>
    <col min="7675" max="7675" width="21.140625" style="52" customWidth="1"/>
    <col min="7676" max="7677" width="20.7109375" style="52" customWidth="1"/>
    <col min="7678" max="7926" width="9.140625" style="52"/>
    <col min="7927" max="7927" width="10" style="52" customWidth="1"/>
    <col min="7928" max="7928" width="20.7109375" style="52" customWidth="1"/>
    <col min="7929" max="7929" width="21.140625" style="52" customWidth="1"/>
    <col min="7930" max="7930" width="21" style="52" customWidth="1"/>
    <col min="7931" max="7931" width="21.140625" style="52" customWidth="1"/>
    <col min="7932" max="7933" width="20.7109375" style="52" customWidth="1"/>
    <col min="7934" max="8182" width="9.140625" style="52"/>
    <col min="8183" max="8183" width="10" style="52" customWidth="1"/>
    <col min="8184" max="8184" width="20.7109375" style="52" customWidth="1"/>
    <col min="8185" max="8185" width="21.140625" style="52" customWidth="1"/>
    <col min="8186" max="8186" width="21" style="52" customWidth="1"/>
    <col min="8187" max="8187" width="21.140625" style="52" customWidth="1"/>
    <col min="8188" max="8189" width="20.7109375" style="52" customWidth="1"/>
    <col min="8190" max="8438" width="9.140625" style="52"/>
    <col min="8439" max="8439" width="10" style="52" customWidth="1"/>
    <col min="8440" max="8440" width="20.7109375" style="52" customWidth="1"/>
    <col min="8441" max="8441" width="21.140625" style="52" customWidth="1"/>
    <col min="8442" max="8442" width="21" style="52" customWidth="1"/>
    <col min="8443" max="8443" width="21.140625" style="52" customWidth="1"/>
    <col min="8444" max="8445" width="20.7109375" style="52" customWidth="1"/>
    <col min="8446" max="8694" width="9.140625" style="52"/>
    <col min="8695" max="8695" width="10" style="52" customWidth="1"/>
    <col min="8696" max="8696" width="20.7109375" style="52" customWidth="1"/>
    <col min="8697" max="8697" width="21.140625" style="52" customWidth="1"/>
    <col min="8698" max="8698" width="21" style="52" customWidth="1"/>
    <col min="8699" max="8699" width="21.140625" style="52" customWidth="1"/>
    <col min="8700" max="8701" width="20.7109375" style="52" customWidth="1"/>
    <col min="8702" max="8950" width="9.140625" style="52"/>
    <col min="8951" max="8951" width="10" style="52" customWidth="1"/>
    <col min="8952" max="8952" width="20.7109375" style="52" customWidth="1"/>
    <col min="8953" max="8953" width="21.140625" style="52" customWidth="1"/>
    <col min="8954" max="8954" width="21" style="52" customWidth="1"/>
    <col min="8955" max="8955" width="21.140625" style="52" customWidth="1"/>
    <col min="8956" max="8957" width="20.7109375" style="52" customWidth="1"/>
    <col min="8958" max="9206" width="9.140625" style="52"/>
    <col min="9207" max="9207" width="10" style="52" customWidth="1"/>
    <col min="9208" max="9208" width="20.7109375" style="52" customWidth="1"/>
    <col min="9209" max="9209" width="21.140625" style="52" customWidth="1"/>
    <col min="9210" max="9210" width="21" style="52" customWidth="1"/>
    <col min="9211" max="9211" width="21.140625" style="52" customWidth="1"/>
    <col min="9212" max="9213" width="20.7109375" style="52" customWidth="1"/>
    <col min="9214" max="9462" width="9.140625" style="52"/>
    <col min="9463" max="9463" width="10" style="52" customWidth="1"/>
    <col min="9464" max="9464" width="20.7109375" style="52" customWidth="1"/>
    <col min="9465" max="9465" width="21.140625" style="52" customWidth="1"/>
    <col min="9466" max="9466" width="21" style="52" customWidth="1"/>
    <col min="9467" max="9467" width="21.140625" style="52" customWidth="1"/>
    <col min="9468" max="9469" width="20.7109375" style="52" customWidth="1"/>
    <col min="9470" max="9718" width="9.140625" style="52"/>
    <col min="9719" max="9719" width="10" style="52" customWidth="1"/>
    <col min="9720" max="9720" width="20.7109375" style="52" customWidth="1"/>
    <col min="9721" max="9721" width="21.140625" style="52" customWidth="1"/>
    <col min="9722" max="9722" width="21" style="52" customWidth="1"/>
    <col min="9723" max="9723" width="21.140625" style="52" customWidth="1"/>
    <col min="9724" max="9725" width="20.7109375" style="52" customWidth="1"/>
    <col min="9726" max="9974" width="9.140625" style="52"/>
    <col min="9975" max="9975" width="10" style="52" customWidth="1"/>
    <col min="9976" max="9976" width="20.7109375" style="52" customWidth="1"/>
    <col min="9977" max="9977" width="21.140625" style="52" customWidth="1"/>
    <col min="9978" max="9978" width="21" style="52" customWidth="1"/>
    <col min="9979" max="9979" width="21.140625" style="52" customWidth="1"/>
    <col min="9980" max="9981" width="20.7109375" style="52" customWidth="1"/>
    <col min="9982" max="10230" width="9.140625" style="52"/>
    <col min="10231" max="10231" width="10" style="52" customWidth="1"/>
    <col min="10232" max="10232" width="20.7109375" style="52" customWidth="1"/>
    <col min="10233" max="10233" width="21.140625" style="52" customWidth="1"/>
    <col min="10234" max="10234" width="21" style="52" customWidth="1"/>
    <col min="10235" max="10235" width="21.140625" style="52" customWidth="1"/>
    <col min="10236" max="10237" width="20.7109375" style="52" customWidth="1"/>
    <col min="10238" max="10486" width="9.140625" style="52"/>
    <col min="10487" max="10487" width="10" style="52" customWidth="1"/>
    <col min="10488" max="10488" width="20.7109375" style="52" customWidth="1"/>
    <col min="10489" max="10489" width="21.140625" style="52" customWidth="1"/>
    <col min="10490" max="10490" width="21" style="52" customWidth="1"/>
    <col min="10491" max="10491" width="21.140625" style="52" customWidth="1"/>
    <col min="10492" max="10493" width="20.7109375" style="52" customWidth="1"/>
    <col min="10494" max="10742" width="9.140625" style="52"/>
    <col min="10743" max="10743" width="10" style="52" customWidth="1"/>
    <col min="10744" max="10744" width="20.7109375" style="52" customWidth="1"/>
    <col min="10745" max="10745" width="21.140625" style="52" customWidth="1"/>
    <col min="10746" max="10746" width="21" style="52" customWidth="1"/>
    <col min="10747" max="10747" width="21.140625" style="52" customWidth="1"/>
    <col min="10748" max="10749" width="20.7109375" style="52" customWidth="1"/>
    <col min="10750" max="10998" width="9.140625" style="52"/>
    <col min="10999" max="10999" width="10" style="52" customWidth="1"/>
    <col min="11000" max="11000" width="20.7109375" style="52" customWidth="1"/>
    <col min="11001" max="11001" width="21.140625" style="52" customWidth="1"/>
    <col min="11002" max="11002" width="21" style="52" customWidth="1"/>
    <col min="11003" max="11003" width="21.140625" style="52" customWidth="1"/>
    <col min="11004" max="11005" width="20.7109375" style="52" customWidth="1"/>
    <col min="11006" max="11254" width="9.140625" style="52"/>
    <col min="11255" max="11255" width="10" style="52" customWidth="1"/>
    <col min="11256" max="11256" width="20.7109375" style="52" customWidth="1"/>
    <col min="11257" max="11257" width="21.140625" style="52" customWidth="1"/>
    <col min="11258" max="11258" width="21" style="52" customWidth="1"/>
    <col min="11259" max="11259" width="21.140625" style="52" customWidth="1"/>
    <col min="11260" max="11261" width="20.7109375" style="52" customWidth="1"/>
    <col min="11262" max="11510" width="9.140625" style="52"/>
    <col min="11511" max="11511" width="10" style="52" customWidth="1"/>
    <col min="11512" max="11512" width="20.7109375" style="52" customWidth="1"/>
    <col min="11513" max="11513" width="21.140625" style="52" customWidth="1"/>
    <col min="11514" max="11514" width="21" style="52" customWidth="1"/>
    <col min="11515" max="11515" width="21.140625" style="52" customWidth="1"/>
    <col min="11516" max="11517" width="20.7109375" style="52" customWidth="1"/>
    <col min="11518" max="11766" width="9.140625" style="52"/>
    <col min="11767" max="11767" width="10" style="52" customWidth="1"/>
    <col min="11768" max="11768" width="20.7109375" style="52" customWidth="1"/>
    <col min="11769" max="11769" width="21.140625" style="52" customWidth="1"/>
    <col min="11770" max="11770" width="21" style="52" customWidth="1"/>
    <col min="11771" max="11771" width="21.140625" style="52" customWidth="1"/>
    <col min="11772" max="11773" width="20.7109375" style="52" customWidth="1"/>
    <col min="11774" max="12022" width="9.140625" style="52"/>
    <col min="12023" max="12023" width="10" style="52" customWidth="1"/>
    <col min="12024" max="12024" width="20.7109375" style="52" customWidth="1"/>
    <col min="12025" max="12025" width="21.140625" style="52" customWidth="1"/>
    <col min="12026" max="12026" width="21" style="52" customWidth="1"/>
    <col min="12027" max="12027" width="21.140625" style="52" customWidth="1"/>
    <col min="12028" max="12029" width="20.7109375" style="52" customWidth="1"/>
    <col min="12030" max="12278" width="9.140625" style="52"/>
    <col min="12279" max="12279" width="10" style="52" customWidth="1"/>
    <col min="12280" max="12280" width="20.7109375" style="52" customWidth="1"/>
    <col min="12281" max="12281" width="21.140625" style="52" customWidth="1"/>
    <col min="12282" max="12282" width="21" style="52" customWidth="1"/>
    <col min="12283" max="12283" width="21.140625" style="52" customWidth="1"/>
    <col min="12284" max="12285" width="20.7109375" style="52" customWidth="1"/>
    <col min="12286" max="12534" width="9.140625" style="52"/>
    <col min="12535" max="12535" width="10" style="52" customWidth="1"/>
    <col min="12536" max="12536" width="20.7109375" style="52" customWidth="1"/>
    <col min="12537" max="12537" width="21.140625" style="52" customWidth="1"/>
    <col min="12538" max="12538" width="21" style="52" customWidth="1"/>
    <col min="12539" max="12539" width="21.140625" style="52" customWidth="1"/>
    <col min="12540" max="12541" width="20.7109375" style="52" customWidth="1"/>
    <col min="12542" max="12790" width="9.140625" style="52"/>
    <col min="12791" max="12791" width="10" style="52" customWidth="1"/>
    <col min="12792" max="12792" width="20.7109375" style="52" customWidth="1"/>
    <col min="12793" max="12793" width="21.140625" style="52" customWidth="1"/>
    <col min="12794" max="12794" width="21" style="52" customWidth="1"/>
    <col min="12795" max="12795" width="21.140625" style="52" customWidth="1"/>
    <col min="12796" max="12797" width="20.7109375" style="52" customWidth="1"/>
    <col min="12798" max="13046" width="9.140625" style="52"/>
    <col min="13047" max="13047" width="10" style="52" customWidth="1"/>
    <col min="13048" max="13048" width="20.7109375" style="52" customWidth="1"/>
    <col min="13049" max="13049" width="21.140625" style="52" customWidth="1"/>
    <col min="13050" max="13050" width="21" style="52" customWidth="1"/>
    <col min="13051" max="13051" width="21.140625" style="52" customWidth="1"/>
    <col min="13052" max="13053" width="20.7109375" style="52" customWidth="1"/>
    <col min="13054" max="13302" width="9.140625" style="52"/>
    <col min="13303" max="13303" width="10" style="52" customWidth="1"/>
    <col min="13304" max="13304" width="20.7109375" style="52" customWidth="1"/>
    <col min="13305" max="13305" width="21.140625" style="52" customWidth="1"/>
    <col min="13306" max="13306" width="21" style="52" customWidth="1"/>
    <col min="13307" max="13307" width="21.140625" style="52" customWidth="1"/>
    <col min="13308" max="13309" width="20.7109375" style="52" customWidth="1"/>
    <col min="13310" max="13558" width="9.140625" style="52"/>
    <col min="13559" max="13559" width="10" style="52" customWidth="1"/>
    <col min="13560" max="13560" width="20.7109375" style="52" customWidth="1"/>
    <col min="13561" max="13561" width="21.140625" style="52" customWidth="1"/>
    <col min="13562" max="13562" width="21" style="52" customWidth="1"/>
    <col min="13563" max="13563" width="21.140625" style="52" customWidth="1"/>
    <col min="13564" max="13565" width="20.7109375" style="52" customWidth="1"/>
    <col min="13566" max="13814" width="9.140625" style="52"/>
    <col min="13815" max="13815" width="10" style="52" customWidth="1"/>
    <col min="13816" max="13816" width="20.7109375" style="52" customWidth="1"/>
    <col min="13817" max="13817" width="21.140625" style="52" customWidth="1"/>
    <col min="13818" max="13818" width="21" style="52" customWidth="1"/>
    <col min="13819" max="13819" width="21.140625" style="52" customWidth="1"/>
    <col min="13820" max="13821" width="20.7109375" style="52" customWidth="1"/>
    <col min="13822" max="14070" width="9.140625" style="52"/>
    <col min="14071" max="14071" width="10" style="52" customWidth="1"/>
    <col min="14072" max="14072" width="20.7109375" style="52" customWidth="1"/>
    <col min="14073" max="14073" width="21.140625" style="52" customWidth="1"/>
    <col min="14074" max="14074" width="21" style="52" customWidth="1"/>
    <col min="14075" max="14075" width="21.140625" style="52" customWidth="1"/>
    <col min="14076" max="14077" width="20.7109375" style="52" customWidth="1"/>
    <col min="14078" max="14326" width="9.140625" style="52"/>
    <col min="14327" max="14327" width="10" style="52" customWidth="1"/>
    <col min="14328" max="14328" width="20.7109375" style="52" customWidth="1"/>
    <col min="14329" max="14329" width="21.140625" style="52" customWidth="1"/>
    <col min="14330" max="14330" width="21" style="52" customWidth="1"/>
    <col min="14331" max="14331" width="21.140625" style="52" customWidth="1"/>
    <col min="14332" max="14333" width="20.7109375" style="52" customWidth="1"/>
    <col min="14334" max="14582" width="9.140625" style="52"/>
    <col min="14583" max="14583" width="10" style="52" customWidth="1"/>
    <col min="14584" max="14584" width="20.7109375" style="52" customWidth="1"/>
    <col min="14585" max="14585" width="21.140625" style="52" customWidth="1"/>
    <col min="14586" max="14586" width="21" style="52" customWidth="1"/>
    <col min="14587" max="14587" width="21.140625" style="52" customWidth="1"/>
    <col min="14588" max="14589" width="20.7109375" style="52" customWidth="1"/>
    <col min="14590" max="14838" width="9.140625" style="52"/>
    <col min="14839" max="14839" width="10" style="52" customWidth="1"/>
    <col min="14840" max="14840" width="20.7109375" style="52" customWidth="1"/>
    <col min="14841" max="14841" width="21.140625" style="52" customWidth="1"/>
    <col min="14842" max="14842" width="21" style="52" customWidth="1"/>
    <col min="14843" max="14843" width="21.140625" style="52" customWidth="1"/>
    <col min="14844" max="14845" width="20.7109375" style="52" customWidth="1"/>
    <col min="14846" max="15094" width="9.140625" style="52"/>
    <col min="15095" max="15095" width="10" style="52" customWidth="1"/>
    <col min="15096" max="15096" width="20.7109375" style="52" customWidth="1"/>
    <col min="15097" max="15097" width="21.140625" style="52" customWidth="1"/>
    <col min="15098" max="15098" width="21" style="52" customWidth="1"/>
    <col min="15099" max="15099" width="21.140625" style="52" customWidth="1"/>
    <col min="15100" max="15101" width="20.7109375" style="52" customWidth="1"/>
    <col min="15102" max="15350" width="9.140625" style="52"/>
    <col min="15351" max="15351" width="10" style="52" customWidth="1"/>
    <col min="15352" max="15352" width="20.7109375" style="52" customWidth="1"/>
    <col min="15353" max="15353" width="21.140625" style="52" customWidth="1"/>
    <col min="15354" max="15354" width="21" style="52" customWidth="1"/>
    <col min="15355" max="15355" width="21.140625" style="52" customWidth="1"/>
    <col min="15356" max="15357" width="20.7109375" style="52" customWidth="1"/>
    <col min="15358" max="15606" width="9.140625" style="52"/>
    <col min="15607" max="15607" width="10" style="52" customWidth="1"/>
    <col min="15608" max="15608" width="20.7109375" style="52" customWidth="1"/>
    <col min="15609" max="15609" width="21.140625" style="52" customWidth="1"/>
    <col min="15610" max="15610" width="21" style="52" customWidth="1"/>
    <col min="15611" max="15611" width="21.140625" style="52" customWidth="1"/>
    <col min="15612" max="15613" width="20.7109375" style="52" customWidth="1"/>
    <col min="15614" max="15862" width="9.140625" style="52"/>
    <col min="15863" max="15863" width="10" style="52" customWidth="1"/>
    <col min="15864" max="15864" width="20.7109375" style="52" customWidth="1"/>
    <col min="15865" max="15865" width="21.140625" style="52" customWidth="1"/>
    <col min="15866" max="15866" width="21" style="52" customWidth="1"/>
    <col min="15867" max="15867" width="21.140625" style="52" customWidth="1"/>
    <col min="15868" max="15869" width="20.7109375" style="52" customWidth="1"/>
    <col min="15870" max="16118" width="9.140625" style="52"/>
    <col min="16119" max="16119" width="10" style="52" customWidth="1"/>
    <col min="16120" max="16120" width="20.7109375" style="52" customWidth="1"/>
    <col min="16121" max="16121" width="21.140625" style="52" customWidth="1"/>
    <col min="16122" max="16122" width="21" style="52" customWidth="1"/>
    <col min="16123" max="16123" width="21.140625" style="52" customWidth="1"/>
    <col min="16124" max="16125" width="20.7109375" style="52" customWidth="1"/>
    <col min="16126" max="16384" width="9.140625" style="52"/>
  </cols>
  <sheetData>
    <row r="1" spans="1:7" ht="20.45" customHeight="1" x14ac:dyDescent="0.3">
      <c r="A1" s="259" t="s">
        <v>350</v>
      </c>
      <c r="B1" s="260"/>
      <c r="C1" s="262" t="str">
        <f>'Móts-tilkynning'!C7</f>
        <v>16. nóv. 2019</v>
      </c>
      <c r="D1" s="260"/>
      <c r="E1" s="260"/>
      <c r="F1" s="260"/>
      <c r="G1" s="261"/>
    </row>
    <row r="2" spans="1:7" ht="16.5" thickBot="1" x14ac:dyDescent="0.3">
      <c r="A2" s="34" t="s">
        <v>37</v>
      </c>
      <c r="B2" s="53"/>
      <c r="C2" s="53"/>
      <c r="D2" s="53"/>
      <c r="E2" s="53"/>
      <c r="F2" s="53"/>
      <c r="G2" s="53"/>
    </row>
    <row r="3" spans="1:7" x14ac:dyDescent="0.25">
      <c r="A3" s="49" t="s">
        <v>374</v>
      </c>
      <c r="B3" s="54"/>
      <c r="C3" s="54"/>
      <c r="D3" s="54"/>
      <c r="E3" s="54"/>
      <c r="F3" s="54"/>
      <c r="G3" s="54"/>
    </row>
    <row r="4" spans="1:7" x14ac:dyDescent="0.25">
      <c r="A4" s="35" t="s">
        <v>311</v>
      </c>
      <c r="B4" s="55"/>
      <c r="C4" s="55"/>
      <c r="D4" s="55"/>
      <c r="E4" s="55"/>
      <c r="F4" s="55"/>
      <c r="G4" s="55"/>
    </row>
    <row r="5" spans="1:7" x14ac:dyDescent="0.25">
      <c r="A5" s="35" t="s">
        <v>312</v>
      </c>
      <c r="B5" s="55"/>
      <c r="C5" s="55"/>
      <c r="D5" s="55"/>
      <c r="E5" s="55"/>
      <c r="F5" s="55"/>
      <c r="G5" s="55"/>
    </row>
    <row r="6" spans="1:7" x14ac:dyDescent="0.25">
      <c r="A6" s="35" t="s">
        <v>313</v>
      </c>
      <c r="B6" s="55"/>
      <c r="C6" s="55"/>
      <c r="D6" s="55"/>
      <c r="E6" s="55"/>
      <c r="F6" s="55"/>
      <c r="G6" s="55"/>
    </row>
    <row r="7" spans="1:7" x14ac:dyDescent="0.25">
      <c r="A7" s="35" t="s">
        <v>314</v>
      </c>
      <c r="B7" s="55"/>
      <c r="C7" s="55"/>
      <c r="D7" s="55"/>
      <c r="E7" s="55"/>
      <c r="F7" s="55"/>
      <c r="G7" s="55"/>
    </row>
    <row r="8" spans="1:7" ht="15.75" thickBot="1" x14ac:dyDescent="0.3">
      <c r="A8" s="229" t="s">
        <v>373</v>
      </c>
      <c r="B8" s="69"/>
      <c r="C8" s="69"/>
      <c r="D8" s="69"/>
      <c r="E8" s="69"/>
      <c r="F8" s="69"/>
      <c r="G8" s="69"/>
    </row>
    <row r="9" spans="1:7" ht="15.75" x14ac:dyDescent="0.25">
      <c r="A9" s="36" t="s">
        <v>457</v>
      </c>
      <c r="B9" s="56"/>
      <c r="C9" s="57"/>
      <c r="D9" s="57"/>
      <c r="E9" s="57"/>
      <c r="F9" s="57"/>
      <c r="G9" s="57"/>
    </row>
    <row r="10" spans="1:7" ht="15" customHeight="1" x14ac:dyDescent="0.25">
      <c r="A10" s="35" t="s">
        <v>311</v>
      </c>
      <c r="B10" s="58"/>
      <c r="C10" s="58"/>
      <c r="D10" s="58"/>
      <c r="E10" s="59"/>
      <c r="F10" s="60"/>
      <c r="G10" s="60"/>
    </row>
    <row r="11" spans="1:7" x14ac:dyDescent="0.25">
      <c r="A11" s="35" t="s">
        <v>312</v>
      </c>
      <c r="B11" s="58"/>
      <c r="C11" s="58"/>
      <c r="D11" s="58"/>
      <c r="E11" s="61"/>
      <c r="F11" s="60"/>
      <c r="G11" s="60"/>
    </row>
    <row r="12" spans="1:7" x14ac:dyDescent="0.25">
      <c r="A12" s="35" t="s">
        <v>313</v>
      </c>
      <c r="B12" s="58"/>
      <c r="C12" s="58"/>
      <c r="D12" s="58"/>
      <c r="E12" s="61"/>
      <c r="F12" s="60"/>
      <c r="G12" s="60"/>
    </row>
    <row r="13" spans="1:7" x14ac:dyDescent="0.25">
      <c r="A13" s="35" t="s">
        <v>314</v>
      </c>
      <c r="B13" s="58"/>
      <c r="C13" s="58"/>
      <c r="D13" s="58"/>
      <c r="E13" s="62"/>
      <c r="F13" s="55"/>
      <c r="G13" s="55"/>
    </row>
    <row r="14" spans="1:7" ht="15.75" thickBot="1" x14ac:dyDescent="0.3">
      <c r="A14" s="229" t="s">
        <v>373</v>
      </c>
      <c r="B14" s="63"/>
      <c r="C14" s="63"/>
      <c r="D14" s="63"/>
      <c r="E14" s="64"/>
      <c r="F14" s="65"/>
      <c r="G14" s="65"/>
    </row>
    <row r="15" spans="1:7" ht="15.75" x14ac:dyDescent="0.25">
      <c r="A15" s="36" t="s">
        <v>458</v>
      </c>
      <c r="B15" s="66"/>
      <c r="C15" s="67"/>
      <c r="D15" s="67"/>
      <c r="E15" s="68"/>
      <c r="F15" s="68"/>
      <c r="G15" s="68"/>
    </row>
    <row r="16" spans="1:7" x14ac:dyDescent="0.25">
      <c r="A16" s="35" t="s">
        <v>321</v>
      </c>
      <c r="B16" s="58"/>
      <c r="C16" s="58"/>
      <c r="D16" s="58"/>
      <c r="E16" s="55"/>
      <c r="F16" s="55"/>
      <c r="G16" s="55"/>
    </row>
    <row r="17" spans="1:7" x14ac:dyDescent="0.25">
      <c r="A17" s="35" t="s">
        <v>322</v>
      </c>
      <c r="B17" s="58"/>
      <c r="C17" s="58"/>
      <c r="D17" s="58"/>
      <c r="E17" s="55"/>
      <c r="F17" s="55"/>
      <c r="G17" s="55"/>
    </row>
    <row r="18" spans="1:7" x14ac:dyDescent="0.25">
      <c r="A18" s="35" t="s">
        <v>323</v>
      </c>
      <c r="B18" s="58"/>
      <c r="C18" s="58"/>
      <c r="D18" s="58"/>
      <c r="E18" s="55"/>
      <c r="F18" s="55"/>
      <c r="G18" s="55"/>
    </row>
    <row r="19" spans="1:7" x14ac:dyDescent="0.25">
      <c r="A19" s="35" t="s">
        <v>469</v>
      </c>
      <c r="B19" s="58"/>
      <c r="C19" s="58"/>
      <c r="D19" s="58"/>
      <c r="E19" s="55"/>
      <c r="F19" s="55"/>
      <c r="G19" s="55"/>
    </row>
    <row r="20" spans="1:7" ht="15.75" thickBot="1" x14ac:dyDescent="0.3">
      <c r="A20" s="38" t="s">
        <v>470</v>
      </c>
      <c r="B20" s="63"/>
      <c r="C20" s="63"/>
      <c r="D20" s="63"/>
      <c r="E20" s="69"/>
      <c r="F20" s="69"/>
      <c r="G20" s="69"/>
    </row>
    <row r="21" spans="1:7" x14ac:dyDescent="0.25">
      <c r="A21" s="36" t="s">
        <v>353</v>
      </c>
      <c r="B21" s="70"/>
      <c r="C21" s="70"/>
      <c r="D21" s="70"/>
      <c r="E21" s="68"/>
      <c r="F21" s="68"/>
      <c r="G21" s="68"/>
    </row>
    <row r="22" spans="1:7" x14ac:dyDescent="0.25">
      <c r="A22" s="35" t="s">
        <v>325</v>
      </c>
      <c r="B22" s="71"/>
      <c r="C22" s="71"/>
      <c r="D22" s="72"/>
      <c r="E22" s="73"/>
      <c r="F22" s="58"/>
      <c r="G22" s="74"/>
    </row>
    <row r="23" spans="1:7" x14ac:dyDescent="0.25">
      <c r="A23" s="35" t="s">
        <v>326</v>
      </c>
      <c r="B23" s="75"/>
      <c r="C23" s="75"/>
      <c r="D23" s="72"/>
      <c r="E23" s="58"/>
      <c r="F23" s="58"/>
      <c r="G23" s="76"/>
    </row>
    <row r="24" spans="1:7" x14ac:dyDescent="0.25">
      <c r="A24" s="35" t="s">
        <v>343</v>
      </c>
      <c r="B24" s="72"/>
      <c r="C24" s="75"/>
      <c r="D24" s="72"/>
      <c r="E24" s="58"/>
      <c r="F24" s="58"/>
      <c r="G24" s="76"/>
    </row>
    <row r="25" spans="1:7" x14ac:dyDescent="0.25">
      <c r="A25" s="35" t="s">
        <v>344</v>
      </c>
      <c r="B25" s="75"/>
      <c r="C25" s="58"/>
      <c r="D25" s="72"/>
      <c r="E25" s="58"/>
      <c r="F25" s="58"/>
      <c r="G25" s="74"/>
    </row>
    <row r="26" spans="1:7" x14ac:dyDescent="0.25">
      <c r="A26" s="40" t="s">
        <v>345</v>
      </c>
      <c r="B26" s="72"/>
      <c r="C26" s="72"/>
      <c r="D26" s="77"/>
      <c r="E26" s="58"/>
      <c r="F26" s="58"/>
      <c r="G26" s="76"/>
    </row>
    <row r="29" spans="1:7" x14ac:dyDescent="0.25">
      <c r="C29" s="258"/>
    </row>
    <row r="36" spans="1:7" ht="20.25" x14ac:dyDescent="0.3">
      <c r="A36" s="41" t="s">
        <v>350</v>
      </c>
      <c r="B36" s="42"/>
      <c r="C36" s="97" t="str">
        <f>C1</f>
        <v>16. nóv. 2019</v>
      </c>
      <c r="D36" s="42"/>
      <c r="E36" s="42"/>
      <c r="F36" s="42"/>
      <c r="G36" s="43"/>
    </row>
    <row r="37" spans="1:7" ht="16.5" thickBot="1" x14ac:dyDescent="0.3">
      <c r="A37" s="34" t="s">
        <v>37</v>
      </c>
      <c r="B37" s="53"/>
      <c r="C37" s="53"/>
      <c r="D37" s="53"/>
      <c r="E37" s="53"/>
      <c r="F37" s="53"/>
      <c r="G37" s="53"/>
    </row>
    <row r="38" spans="1:7" x14ac:dyDescent="0.25">
      <c r="A38" s="50" t="s">
        <v>375</v>
      </c>
      <c r="B38" s="79"/>
      <c r="C38" s="79"/>
      <c r="D38" s="79"/>
      <c r="E38" s="79"/>
      <c r="F38" s="79"/>
      <c r="G38" s="79"/>
    </row>
    <row r="39" spans="1:7" x14ac:dyDescent="0.25">
      <c r="A39" s="35" t="s">
        <v>327</v>
      </c>
      <c r="B39" s="55"/>
      <c r="C39" s="55"/>
      <c r="D39" s="55"/>
      <c r="E39" s="55"/>
      <c r="F39" s="55"/>
      <c r="G39" s="55"/>
    </row>
    <row r="40" spans="1:7" x14ac:dyDescent="0.25">
      <c r="A40" s="35" t="s">
        <v>328</v>
      </c>
      <c r="B40" s="55"/>
      <c r="C40" s="55"/>
      <c r="D40" s="55"/>
      <c r="E40" s="55"/>
      <c r="F40" s="55"/>
      <c r="G40" s="55"/>
    </row>
    <row r="41" spans="1:7" x14ac:dyDescent="0.25">
      <c r="A41" s="35" t="s">
        <v>329</v>
      </c>
      <c r="B41" s="55"/>
      <c r="C41" s="55"/>
      <c r="D41" s="55"/>
      <c r="E41" s="55"/>
      <c r="F41" s="55"/>
      <c r="G41" s="55"/>
    </row>
    <row r="42" spans="1:7" x14ac:dyDescent="0.25">
      <c r="A42" s="35" t="s">
        <v>330</v>
      </c>
      <c r="B42" s="55"/>
      <c r="C42" s="55"/>
      <c r="D42" s="55"/>
      <c r="E42" s="55"/>
      <c r="F42" s="55"/>
      <c r="G42" s="55"/>
    </row>
    <row r="43" spans="1:7" ht="15.75" thickBot="1" x14ac:dyDescent="0.3">
      <c r="A43" s="229" t="s">
        <v>331</v>
      </c>
      <c r="B43" s="69"/>
      <c r="C43" s="69"/>
      <c r="D43" s="69"/>
      <c r="E43" s="69"/>
      <c r="F43" s="69"/>
      <c r="G43" s="69"/>
    </row>
    <row r="44" spans="1:7" x14ac:dyDescent="0.25">
      <c r="A44" s="44" t="s">
        <v>457</v>
      </c>
      <c r="B44" s="80"/>
      <c r="C44" s="80"/>
      <c r="D44" s="80"/>
      <c r="E44" s="80"/>
      <c r="F44" s="80"/>
      <c r="G44" s="80"/>
    </row>
    <row r="45" spans="1:7" x14ac:dyDescent="0.25">
      <c r="A45" s="35" t="s">
        <v>327</v>
      </c>
      <c r="B45" s="55"/>
      <c r="C45" s="55"/>
      <c r="D45" s="55"/>
      <c r="E45" s="60"/>
      <c r="F45" s="60"/>
      <c r="G45" s="60"/>
    </row>
    <row r="46" spans="1:7" x14ac:dyDescent="0.25">
      <c r="A46" s="35" t="s">
        <v>328</v>
      </c>
      <c r="B46" s="81"/>
      <c r="C46" s="81"/>
      <c r="D46" s="81"/>
      <c r="E46" s="60"/>
      <c r="F46" s="60"/>
      <c r="G46" s="60"/>
    </row>
    <row r="47" spans="1:7" x14ac:dyDescent="0.25">
      <c r="A47" s="35" t="s">
        <v>329</v>
      </c>
      <c r="B47" s="81"/>
      <c r="C47" s="81"/>
      <c r="D47" s="81"/>
      <c r="E47" s="60"/>
      <c r="F47" s="60"/>
      <c r="G47" s="60"/>
    </row>
    <row r="48" spans="1:7" x14ac:dyDescent="0.25">
      <c r="A48" s="35" t="s">
        <v>330</v>
      </c>
      <c r="B48" s="81"/>
      <c r="C48" s="81"/>
      <c r="D48" s="81"/>
      <c r="E48" s="55"/>
      <c r="F48" s="55"/>
      <c r="G48" s="55"/>
    </row>
    <row r="49" spans="1:7" ht="15.75" thickBot="1" x14ac:dyDescent="0.3">
      <c r="A49" s="229" t="s">
        <v>331</v>
      </c>
      <c r="B49" s="82"/>
      <c r="C49" s="83"/>
      <c r="D49" s="82"/>
      <c r="E49" s="65"/>
      <c r="F49" s="65"/>
      <c r="G49" s="65"/>
    </row>
    <row r="50" spans="1:7" x14ac:dyDescent="0.25">
      <c r="A50" s="44" t="s">
        <v>458</v>
      </c>
      <c r="B50" s="84"/>
      <c r="C50" s="84"/>
      <c r="D50" s="84"/>
      <c r="E50" s="85"/>
      <c r="F50" s="85"/>
      <c r="G50" s="85"/>
    </row>
    <row r="51" spans="1:7" x14ac:dyDescent="0.25">
      <c r="A51" s="35" t="s">
        <v>338</v>
      </c>
      <c r="B51" s="86"/>
      <c r="C51" s="86"/>
      <c r="D51" s="86"/>
      <c r="E51" s="55"/>
      <c r="F51" s="55"/>
      <c r="G51" s="55"/>
    </row>
    <row r="52" spans="1:7" x14ac:dyDescent="0.25">
      <c r="A52" s="35" t="s">
        <v>339</v>
      </c>
      <c r="B52" s="81"/>
      <c r="C52" s="81"/>
      <c r="D52" s="86"/>
      <c r="E52" s="55"/>
      <c r="F52" s="55"/>
      <c r="G52" s="55"/>
    </row>
    <row r="53" spans="1:7" x14ac:dyDescent="0.25">
      <c r="A53" s="35" t="s">
        <v>340</v>
      </c>
      <c r="B53" s="81"/>
      <c r="C53" s="81"/>
      <c r="D53" s="81"/>
      <c r="E53" s="55"/>
      <c r="F53" s="55"/>
      <c r="G53" s="55"/>
    </row>
    <row r="54" spans="1:7" x14ac:dyDescent="0.25">
      <c r="A54" s="35" t="s">
        <v>471</v>
      </c>
      <c r="B54" s="81"/>
      <c r="C54" s="81"/>
      <c r="D54" s="81"/>
      <c r="E54" s="55"/>
      <c r="F54" s="55"/>
      <c r="G54" s="55"/>
    </row>
    <row r="55" spans="1:7" ht="15.75" thickBot="1" x14ac:dyDescent="0.3">
      <c r="A55" s="38" t="s">
        <v>472</v>
      </c>
      <c r="B55" s="82"/>
      <c r="C55" s="82"/>
      <c r="D55" s="82"/>
      <c r="E55" s="69"/>
      <c r="F55" s="69"/>
      <c r="G55" s="69"/>
    </row>
    <row r="56" spans="1:7" x14ac:dyDescent="0.25">
      <c r="A56" s="44" t="s">
        <v>353</v>
      </c>
      <c r="B56" s="85"/>
      <c r="C56" s="85"/>
      <c r="D56" s="85"/>
      <c r="E56" s="85"/>
      <c r="F56" s="85"/>
      <c r="G56" s="85"/>
    </row>
    <row r="57" spans="1:7" x14ac:dyDescent="0.25">
      <c r="A57" s="35" t="s">
        <v>342</v>
      </c>
      <c r="B57" s="76"/>
      <c r="C57" s="76"/>
      <c r="D57" s="76"/>
      <c r="E57" s="76"/>
      <c r="F57" s="76"/>
      <c r="G57" s="76"/>
    </row>
    <row r="58" spans="1:7" x14ac:dyDescent="0.25">
      <c r="A58" s="35" t="s">
        <v>346</v>
      </c>
      <c r="B58" s="76"/>
      <c r="C58" s="76"/>
      <c r="D58" s="76"/>
      <c r="E58" s="76"/>
      <c r="F58" s="76"/>
      <c r="G58" s="76"/>
    </row>
    <row r="59" spans="1:7" x14ac:dyDescent="0.25">
      <c r="A59" s="35" t="s">
        <v>347</v>
      </c>
      <c r="B59" s="76"/>
      <c r="C59" s="76"/>
      <c r="D59" s="76"/>
      <c r="E59" s="76"/>
      <c r="F59" s="76"/>
      <c r="G59" s="76"/>
    </row>
    <row r="60" spans="1:7" x14ac:dyDescent="0.25">
      <c r="A60" s="35" t="s">
        <v>348</v>
      </c>
      <c r="B60" s="76"/>
      <c r="C60" s="76"/>
      <c r="D60" s="76"/>
      <c r="E60" s="76"/>
      <c r="F60" s="76"/>
      <c r="G60" s="76"/>
    </row>
    <row r="61" spans="1:7" x14ac:dyDescent="0.25">
      <c r="A61" s="35" t="s">
        <v>349</v>
      </c>
      <c r="B61" s="76"/>
      <c r="C61" s="76"/>
      <c r="D61" s="76"/>
      <c r="E61" s="76"/>
      <c r="F61" s="76"/>
      <c r="G61" s="76"/>
    </row>
  </sheetData>
  <sheetProtection algorithmName="SHA-512" hashValue="bVX4p8aZ+3SnCrG/kxPMq5txNSgp+n7phpwaBhX+dtDbxLdQuXRCURbzPMPCCvAHa2N6vhXpvDuAADCggn07mQ==" saltValue="yUkb4vNoW1iUC3YI/PaxFA==" spinCount="100000" sheet="1" objects="1" scenarios="1"/>
  <pageMargins left="0.39370078740157483" right="0" top="0.78740157480314965" bottom="0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O30"/>
  <sheetViews>
    <sheetView zoomScaleNormal="100" workbookViewId="0">
      <selection activeCell="C18" sqref="C18"/>
    </sheetView>
  </sheetViews>
  <sheetFormatPr defaultColWidth="8.85546875" defaultRowHeight="15.75" x14ac:dyDescent="0.25"/>
  <cols>
    <col min="1" max="1" width="3.7109375" style="116" customWidth="1"/>
    <col min="2" max="2" width="25" style="116" customWidth="1"/>
    <col min="3" max="3" width="14.85546875" style="116" customWidth="1"/>
    <col min="4" max="4" width="9.5703125" style="116" customWidth="1"/>
    <col min="5" max="5" width="11.7109375" style="116" hidden="1" customWidth="1"/>
    <col min="6" max="6" width="12.140625" style="116" customWidth="1"/>
    <col min="7" max="7" width="21.140625" style="116" customWidth="1"/>
    <col min="8" max="9" width="7.7109375" style="116" customWidth="1"/>
    <col min="10" max="10" width="8.42578125" style="116" hidden="1" customWidth="1"/>
    <col min="11" max="12" width="7.7109375" style="116" customWidth="1"/>
    <col min="13" max="13" width="8.42578125" style="116" hidden="1" customWidth="1"/>
    <col min="14" max="14" width="8.7109375" style="147" customWidth="1"/>
    <col min="15" max="15" width="0.140625" style="116" customWidth="1"/>
    <col min="16" max="227" width="8.85546875" style="116"/>
    <col min="228" max="228" width="3.7109375" style="116" customWidth="1"/>
    <col min="229" max="229" width="25.7109375" style="116" customWidth="1"/>
    <col min="230" max="230" width="13.7109375" style="116" customWidth="1"/>
    <col min="231" max="231" width="9.5703125" style="116" customWidth="1"/>
    <col min="232" max="232" width="12.5703125" style="116" customWidth="1"/>
    <col min="233" max="233" width="11" style="116" customWidth="1"/>
    <col min="234" max="234" width="8.7109375" style="116" customWidth="1"/>
    <col min="235" max="235" width="16.42578125" style="116" customWidth="1"/>
    <col min="236" max="236" width="24.5703125" style="116" customWidth="1"/>
    <col min="237" max="483" width="8.85546875" style="116"/>
    <col min="484" max="484" width="3.7109375" style="116" customWidth="1"/>
    <col min="485" max="485" width="25.7109375" style="116" customWidth="1"/>
    <col min="486" max="486" width="13.7109375" style="116" customWidth="1"/>
    <col min="487" max="487" width="9.5703125" style="116" customWidth="1"/>
    <col min="488" max="488" width="12.5703125" style="116" customWidth="1"/>
    <col min="489" max="489" width="11" style="116" customWidth="1"/>
    <col min="490" max="490" width="8.7109375" style="116" customWidth="1"/>
    <col min="491" max="491" width="16.42578125" style="116" customWidth="1"/>
    <col min="492" max="492" width="24.5703125" style="116" customWidth="1"/>
    <col min="493" max="739" width="8.85546875" style="116"/>
    <col min="740" max="740" width="3.7109375" style="116" customWidth="1"/>
    <col min="741" max="741" width="25.7109375" style="116" customWidth="1"/>
    <col min="742" max="742" width="13.7109375" style="116" customWidth="1"/>
    <col min="743" max="743" width="9.5703125" style="116" customWidth="1"/>
    <col min="744" max="744" width="12.5703125" style="116" customWidth="1"/>
    <col min="745" max="745" width="11" style="116" customWidth="1"/>
    <col min="746" max="746" width="8.7109375" style="116" customWidth="1"/>
    <col min="747" max="747" width="16.42578125" style="116" customWidth="1"/>
    <col min="748" max="748" width="24.5703125" style="116" customWidth="1"/>
    <col min="749" max="995" width="8.85546875" style="116"/>
    <col min="996" max="996" width="3.7109375" style="116" customWidth="1"/>
    <col min="997" max="997" width="25.7109375" style="116" customWidth="1"/>
    <col min="998" max="998" width="13.7109375" style="116" customWidth="1"/>
    <col min="999" max="999" width="9.5703125" style="116" customWidth="1"/>
    <col min="1000" max="1000" width="12.5703125" style="116" customWidth="1"/>
    <col min="1001" max="1001" width="11" style="116" customWidth="1"/>
    <col min="1002" max="1002" width="8.7109375" style="116" customWidth="1"/>
    <col min="1003" max="1003" width="16.42578125" style="116" customWidth="1"/>
    <col min="1004" max="1004" width="24.5703125" style="116" customWidth="1"/>
    <col min="1005" max="1251" width="8.85546875" style="116"/>
    <col min="1252" max="1252" width="3.7109375" style="116" customWidth="1"/>
    <col min="1253" max="1253" width="25.7109375" style="116" customWidth="1"/>
    <col min="1254" max="1254" width="13.7109375" style="116" customWidth="1"/>
    <col min="1255" max="1255" width="9.5703125" style="116" customWidth="1"/>
    <col min="1256" max="1256" width="12.5703125" style="116" customWidth="1"/>
    <col min="1257" max="1257" width="11" style="116" customWidth="1"/>
    <col min="1258" max="1258" width="8.7109375" style="116" customWidth="1"/>
    <col min="1259" max="1259" width="16.42578125" style="116" customWidth="1"/>
    <col min="1260" max="1260" width="24.5703125" style="116" customWidth="1"/>
    <col min="1261" max="1507" width="8.85546875" style="116"/>
    <col min="1508" max="1508" width="3.7109375" style="116" customWidth="1"/>
    <col min="1509" max="1509" width="25.7109375" style="116" customWidth="1"/>
    <col min="1510" max="1510" width="13.7109375" style="116" customWidth="1"/>
    <col min="1511" max="1511" width="9.5703125" style="116" customWidth="1"/>
    <col min="1512" max="1512" width="12.5703125" style="116" customWidth="1"/>
    <col min="1513" max="1513" width="11" style="116" customWidth="1"/>
    <col min="1514" max="1514" width="8.7109375" style="116" customWidth="1"/>
    <col min="1515" max="1515" width="16.42578125" style="116" customWidth="1"/>
    <col min="1516" max="1516" width="24.5703125" style="116" customWidth="1"/>
    <col min="1517" max="1763" width="8.85546875" style="116"/>
    <col min="1764" max="1764" width="3.7109375" style="116" customWidth="1"/>
    <col min="1765" max="1765" width="25.7109375" style="116" customWidth="1"/>
    <col min="1766" max="1766" width="13.7109375" style="116" customWidth="1"/>
    <col min="1767" max="1767" width="9.5703125" style="116" customWidth="1"/>
    <col min="1768" max="1768" width="12.5703125" style="116" customWidth="1"/>
    <col min="1769" max="1769" width="11" style="116" customWidth="1"/>
    <col min="1770" max="1770" width="8.7109375" style="116" customWidth="1"/>
    <col min="1771" max="1771" width="16.42578125" style="116" customWidth="1"/>
    <col min="1772" max="1772" width="24.5703125" style="116" customWidth="1"/>
    <col min="1773" max="2019" width="8.85546875" style="116"/>
    <col min="2020" max="2020" width="3.7109375" style="116" customWidth="1"/>
    <col min="2021" max="2021" width="25.7109375" style="116" customWidth="1"/>
    <col min="2022" max="2022" width="13.7109375" style="116" customWidth="1"/>
    <col min="2023" max="2023" width="9.5703125" style="116" customWidth="1"/>
    <col min="2024" max="2024" width="12.5703125" style="116" customWidth="1"/>
    <col min="2025" max="2025" width="11" style="116" customWidth="1"/>
    <col min="2026" max="2026" width="8.7109375" style="116" customWidth="1"/>
    <col min="2027" max="2027" width="16.42578125" style="116" customWidth="1"/>
    <col min="2028" max="2028" width="24.5703125" style="116" customWidth="1"/>
    <col min="2029" max="2275" width="8.85546875" style="116"/>
    <col min="2276" max="2276" width="3.7109375" style="116" customWidth="1"/>
    <col min="2277" max="2277" width="25.7109375" style="116" customWidth="1"/>
    <col min="2278" max="2278" width="13.7109375" style="116" customWidth="1"/>
    <col min="2279" max="2279" width="9.5703125" style="116" customWidth="1"/>
    <col min="2280" max="2280" width="12.5703125" style="116" customWidth="1"/>
    <col min="2281" max="2281" width="11" style="116" customWidth="1"/>
    <col min="2282" max="2282" width="8.7109375" style="116" customWidth="1"/>
    <col min="2283" max="2283" width="16.42578125" style="116" customWidth="1"/>
    <col min="2284" max="2284" width="24.5703125" style="116" customWidth="1"/>
    <col min="2285" max="2531" width="8.85546875" style="116"/>
    <col min="2532" max="2532" width="3.7109375" style="116" customWidth="1"/>
    <col min="2533" max="2533" width="25.7109375" style="116" customWidth="1"/>
    <col min="2534" max="2534" width="13.7109375" style="116" customWidth="1"/>
    <col min="2535" max="2535" width="9.5703125" style="116" customWidth="1"/>
    <col min="2536" max="2536" width="12.5703125" style="116" customWidth="1"/>
    <col min="2537" max="2537" width="11" style="116" customWidth="1"/>
    <col min="2538" max="2538" width="8.7109375" style="116" customWidth="1"/>
    <col min="2539" max="2539" width="16.42578125" style="116" customWidth="1"/>
    <col min="2540" max="2540" width="24.5703125" style="116" customWidth="1"/>
    <col min="2541" max="2787" width="8.85546875" style="116"/>
    <col min="2788" max="2788" width="3.7109375" style="116" customWidth="1"/>
    <col min="2789" max="2789" width="25.7109375" style="116" customWidth="1"/>
    <col min="2790" max="2790" width="13.7109375" style="116" customWidth="1"/>
    <col min="2791" max="2791" width="9.5703125" style="116" customWidth="1"/>
    <col min="2792" max="2792" width="12.5703125" style="116" customWidth="1"/>
    <col min="2793" max="2793" width="11" style="116" customWidth="1"/>
    <col min="2794" max="2794" width="8.7109375" style="116" customWidth="1"/>
    <col min="2795" max="2795" width="16.42578125" style="116" customWidth="1"/>
    <col min="2796" max="2796" width="24.5703125" style="116" customWidth="1"/>
    <col min="2797" max="3043" width="8.85546875" style="116"/>
    <col min="3044" max="3044" width="3.7109375" style="116" customWidth="1"/>
    <col min="3045" max="3045" width="25.7109375" style="116" customWidth="1"/>
    <col min="3046" max="3046" width="13.7109375" style="116" customWidth="1"/>
    <col min="3047" max="3047" width="9.5703125" style="116" customWidth="1"/>
    <col min="3048" max="3048" width="12.5703125" style="116" customWidth="1"/>
    <col min="3049" max="3049" width="11" style="116" customWidth="1"/>
    <col min="3050" max="3050" width="8.7109375" style="116" customWidth="1"/>
    <col min="3051" max="3051" width="16.42578125" style="116" customWidth="1"/>
    <col min="3052" max="3052" width="24.5703125" style="116" customWidth="1"/>
    <col min="3053" max="3299" width="8.85546875" style="116"/>
    <col min="3300" max="3300" width="3.7109375" style="116" customWidth="1"/>
    <col min="3301" max="3301" width="25.7109375" style="116" customWidth="1"/>
    <col min="3302" max="3302" width="13.7109375" style="116" customWidth="1"/>
    <col min="3303" max="3303" width="9.5703125" style="116" customWidth="1"/>
    <col min="3304" max="3304" width="12.5703125" style="116" customWidth="1"/>
    <col min="3305" max="3305" width="11" style="116" customWidth="1"/>
    <col min="3306" max="3306" width="8.7109375" style="116" customWidth="1"/>
    <col min="3307" max="3307" width="16.42578125" style="116" customWidth="1"/>
    <col min="3308" max="3308" width="24.5703125" style="116" customWidth="1"/>
    <col min="3309" max="3555" width="8.85546875" style="116"/>
    <col min="3556" max="3556" width="3.7109375" style="116" customWidth="1"/>
    <col min="3557" max="3557" width="25.7109375" style="116" customWidth="1"/>
    <col min="3558" max="3558" width="13.7109375" style="116" customWidth="1"/>
    <col min="3559" max="3559" width="9.5703125" style="116" customWidth="1"/>
    <col min="3560" max="3560" width="12.5703125" style="116" customWidth="1"/>
    <col min="3561" max="3561" width="11" style="116" customWidth="1"/>
    <col min="3562" max="3562" width="8.7109375" style="116" customWidth="1"/>
    <col min="3563" max="3563" width="16.42578125" style="116" customWidth="1"/>
    <col min="3564" max="3564" width="24.5703125" style="116" customWidth="1"/>
    <col min="3565" max="3811" width="8.85546875" style="116"/>
    <col min="3812" max="3812" width="3.7109375" style="116" customWidth="1"/>
    <col min="3813" max="3813" width="25.7109375" style="116" customWidth="1"/>
    <col min="3814" max="3814" width="13.7109375" style="116" customWidth="1"/>
    <col min="3815" max="3815" width="9.5703125" style="116" customWidth="1"/>
    <col min="3816" max="3816" width="12.5703125" style="116" customWidth="1"/>
    <col min="3817" max="3817" width="11" style="116" customWidth="1"/>
    <col min="3818" max="3818" width="8.7109375" style="116" customWidth="1"/>
    <col min="3819" max="3819" width="16.42578125" style="116" customWidth="1"/>
    <col min="3820" max="3820" width="24.5703125" style="116" customWidth="1"/>
    <col min="3821" max="4067" width="8.85546875" style="116"/>
    <col min="4068" max="4068" width="3.7109375" style="116" customWidth="1"/>
    <col min="4069" max="4069" width="25.7109375" style="116" customWidth="1"/>
    <col min="4070" max="4070" width="13.7109375" style="116" customWidth="1"/>
    <col min="4071" max="4071" width="9.5703125" style="116" customWidth="1"/>
    <col min="4072" max="4072" width="12.5703125" style="116" customWidth="1"/>
    <col min="4073" max="4073" width="11" style="116" customWidth="1"/>
    <col min="4074" max="4074" width="8.7109375" style="116" customWidth="1"/>
    <col min="4075" max="4075" width="16.42578125" style="116" customWidth="1"/>
    <col min="4076" max="4076" width="24.5703125" style="116" customWidth="1"/>
    <col min="4077" max="4323" width="8.85546875" style="116"/>
    <col min="4324" max="4324" width="3.7109375" style="116" customWidth="1"/>
    <col min="4325" max="4325" width="25.7109375" style="116" customWidth="1"/>
    <col min="4326" max="4326" width="13.7109375" style="116" customWidth="1"/>
    <col min="4327" max="4327" width="9.5703125" style="116" customWidth="1"/>
    <col min="4328" max="4328" width="12.5703125" style="116" customWidth="1"/>
    <col min="4329" max="4329" width="11" style="116" customWidth="1"/>
    <col min="4330" max="4330" width="8.7109375" style="116" customWidth="1"/>
    <col min="4331" max="4331" width="16.42578125" style="116" customWidth="1"/>
    <col min="4332" max="4332" width="24.5703125" style="116" customWidth="1"/>
    <col min="4333" max="4579" width="8.85546875" style="116"/>
    <col min="4580" max="4580" width="3.7109375" style="116" customWidth="1"/>
    <col min="4581" max="4581" width="25.7109375" style="116" customWidth="1"/>
    <col min="4582" max="4582" width="13.7109375" style="116" customWidth="1"/>
    <col min="4583" max="4583" width="9.5703125" style="116" customWidth="1"/>
    <col min="4584" max="4584" width="12.5703125" style="116" customWidth="1"/>
    <col min="4585" max="4585" width="11" style="116" customWidth="1"/>
    <col min="4586" max="4586" width="8.7109375" style="116" customWidth="1"/>
    <col min="4587" max="4587" width="16.42578125" style="116" customWidth="1"/>
    <col min="4588" max="4588" width="24.5703125" style="116" customWidth="1"/>
    <col min="4589" max="4835" width="8.85546875" style="116"/>
    <col min="4836" max="4836" width="3.7109375" style="116" customWidth="1"/>
    <col min="4837" max="4837" width="25.7109375" style="116" customWidth="1"/>
    <col min="4838" max="4838" width="13.7109375" style="116" customWidth="1"/>
    <col min="4839" max="4839" width="9.5703125" style="116" customWidth="1"/>
    <col min="4840" max="4840" width="12.5703125" style="116" customWidth="1"/>
    <col min="4841" max="4841" width="11" style="116" customWidth="1"/>
    <col min="4842" max="4842" width="8.7109375" style="116" customWidth="1"/>
    <col min="4843" max="4843" width="16.42578125" style="116" customWidth="1"/>
    <col min="4844" max="4844" width="24.5703125" style="116" customWidth="1"/>
    <col min="4845" max="5091" width="8.85546875" style="116"/>
    <col min="5092" max="5092" width="3.7109375" style="116" customWidth="1"/>
    <col min="5093" max="5093" width="25.7109375" style="116" customWidth="1"/>
    <col min="5094" max="5094" width="13.7109375" style="116" customWidth="1"/>
    <col min="5095" max="5095" width="9.5703125" style="116" customWidth="1"/>
    <col min="5096" max="5096" width="12.5703125" style="116" customWidth="1"/>
    <col min="5097" max="5097" width="11" style="116" customWidth="1"/>
    <col min="5098" max="5098" width="8.7109375" style="116" customWidth="1"/>
    <col min="5099" max="5099" width="16.42578125" style="116" customWidth="1"/>
    <col min="5100" max="5100" width="24.5703125" style="116" customWidth="1"/>
    <col min="5101" max="5347" width="8.85546875" style="116"/>
    <col min="5348" max="5348" width="3.7109375" style="116" customWidth="1"/>
    <col min="5349" max="5349" width="25.7109375" style="116" customWidth="1"/>
    <col min="5350" max="5350" width="13.7109375" style="116" customWidth="1"/>
    <col min="5351" max="5351" width="9.5703125" style="116" customWidth="1"/>
    <col min="5352" max="5352" width="12.5703125" style="116" customWidth="1"/>
    <col min="5353" max="5353" width="11" style="116" customWidth="1"/>
    <col min="5354" max="5354" width="8.7109375" style="116" customWidth="1"/>
    <col min="5355" max="5355" width="16.42578125" style="116" customWidth="1"/>
    <col min="5356" max="5356" width="24.5703125" style="116" customWidth="1"/>
    <col min="5357" max="5603" width="8.85546875" style="116"/>
    <col min="5604" max="5604" width="3.7109375" style="116" customWidth="1"/>
    <col min="5605" max="5605" width="25.7109375" style="116" customWidth="1"/>
    <col min="5606" max="5606" width="13.7109375" style="116" customWidth="1"/>
    <col min="5607" max="5607" width="9.5703125" style="116" customWidth="1"/>
    <col min="5608" max="5608" width="12.5703125" style="116" customWidth="1"/>
    <col min="5609" max="5609" width="11" style="116" customWidth="1"/>
    <col min="5610" max="5610" width="8.7109375" style="116" customWidth="1"/>
    <col min="5611" max="5611" width="16.42578125" style="116" customWidth="1"/>
    <col min="5612" max="5612" width="24.5703125" style="116" customWidth="1"/>
    <col min="5613" max="5859" width="8.85546875" style="116"/>
    <col min="5860" max="5860" width="3.7109375" style="116" customWidth="1"/>
    <col min="5861" max="5861" width="25.7109375" style="116" customWidth="1"/>
    <col min="5862" max="5862" width="13.7109375" style="116" customWidth="1"/>
    <col min="5863" max="5863" width="9.5703125" style="116" customWidth="1"/>
    <col min="5864" max="5864" width="12.5703125" style="116" customWidth="1"/>
    <col min="5865" max="5865" width="11" style="116" customWidth="1"/>
    <col min="5866" max="5866" width="8.7109375" style="116" customWidth="1"/>
    <col min="5867" max="5867" width="16.42578125" style="116" customWidth="1"/>
    <col min="5868" max="5868" width="24.5703125" style="116" customWidth="1"/>
    <col min="5869" max="6115" width="8.85546875" style="116"/>
    <col min="6116" max="6116" width="3.7109375" style="116" customWidth="1"/>
    <col min="6117" max="6117" width="25.7109375" style="116" customWidth="1"/>
    <col min="6118" max="6118" width="13.7109375" style="116" customWidth="1"/>
    <col min="6119" max="6119" width="9.5703125" style="116" customWidth="1"/>
    <col min="6120" max="6120" width="12.5703125" style="116" customWidth="1"/>
    <col min="6121" max="6121" width="11" style="116" customWidth="1"/>
    <col min="6122" max="6122" width="8.7109375" style="116" customWidth="1"/>
    <col min="6123" max="6123" width="16.42578125" style="116" customWidth="1"/>
    <col min="6124" max="6124" width="24.5703125" style="116" customWidth="1"/>
    <col min="6125" max="6371" width="8.85546875" style="116"/>
    <col min="6372" max="6372" width="3.7109375" style="116" customWidth="1"/>
    <col min="6373" max="6373" width="25.7109375" style="116" customWidth="1"/>
    <col min="6374" max="6374" width="13.7109375" style="116" customWidth="1"/>
    <col min="6375" max="6375" width="9.5703125" style="116" customWidth="1"/>
    <col min="6376" max="6376" width="12.5703125" style="116" customWidth="1"/>
    <col min="6377" max="6377" width="11" style="116" customWidth="1"/>
    <col min="6378" max="6378" width="8.7109375" style="116" customWidth="1"/>
    <col min="6379" max="6379" width="16.42578125" style="116" customWidth="1"/>
    <col min="6380" max="6380" width="24.5703125" style="116" customWidth="1"/>
    <col min="6381" max="6627" width="8.85546875" style="116"/>
    <col min="6628" max="6628" width="3.7109375" style="116" customWidth="1"/>
    <col min="6629" max="6629" width="25.7109375" style="116" customWidth="1"/>
    <col min="6630" max="6630" width="13.7109375" style="116" customWidth="1"/>
    <col min="6631" max="6631" width="9.5703125" style="116" customWidth="1"/>
    <col min="6632" max="6632" width="12.5703125" style="116" customWidth="1"/>
    <col min="6633" max="6633" width="11" style="116" customWidth="1"/>
    <col min="6634" max="6634" width="8.7109375" style="116" customWidth="1"/>
    <col min="6635" max="6635" width="16.42578125" style="116" customWidth="1"/>
    <col min="6636" max="6636" width="24.5703125" style="116" customWidth="1"/>
    <col min="6637" max="6883" width="8.85546875" style="116"/>
    <col min="6884" max="6884" width="3.7109375" style="116" customWidth="1"/>
    <col min="6885" max="6885" width="25.7109375" style="116" customWidth="1"/>
    <col min="6886" max="6886" width="13.7109375" style="116" customWidth="1"/>
    <col min="6887" max="6887" width="9.5703125" style="116" customWidth="1"/>
    <col min="6888" max="6888" width="12.5703125" style="116" customWidth="1"/>
    <col min="6889" max="6889" width="11" style="116" customWidth="1"/>
    <col min="6890" max="6890" width="8.7109375" style="116" customWidth="1"/>
    <col min="6891" max="6891" width="16.42578125" style="116" customWidth="1"/>
    <col min="6892" max="6892" width="24.5703125" style="116" customWidth="1"/>
    <col min="6893" max="7139" width="8.85546875" style="116"/>
    <col min="7140" max="7140" width="3.7109375" style="116" customWidth="1"/>
    <col min="7141" max="7141" width="25.7109375" style="116" customWidth="1"/>
    <col min="7142" max="7142" width="13.7109375" style="116" customWidth="1"/>
    <col min="7143" max="7143" width="9.5703125" style="116" customWidth="1"/>
    <col min="7144" max="7144" width="12.5703125" style="116" customWidth="1"/>
    <col min="7145" max="7145" width="11" style="116" customWidth="1"/>
    <col min="7146" max="7146" width="8.7109375" style="116" customWidth="1"/>
    <col min="7147" max="7147" width="16.42578125" style="116" customWidth="1"/>
    <col min="7148" max="7148" width="24.5703125" style="116" customWidth="1"/>
    <col min="7149" max="7395" width="8.85546875" style="116"/>
    <col min="7396" max="7396" width="3.7109375" style="116" customWidth="1"/>
    <col min="7397" max="7397" width="25.7109375" style="116" customWidth="1"/>
    <col min="7398" max="7398" width="13.7109375" style="116" customWidth="1"/>
    <col min="7399" max="7399" width="9.5703125" style="116" customWidth="1"/>
    <col min="7400" max="7400" width="12.5703125" style="116" customWidth="1"/>
    <col min="7401" max="7401" width="11" style="116" customWidth="1"/>
    <col min="7402" max="7402" width="8.7109375" style="116" customWidth="1"/>
    <col min="7403" max="7403" width="16.42578125" style="116" customWidth="1"/>
    <col min="7404" max="7404" width="24.5703125" style="116" customWidth="1"/>
    <col min="7405" max="7651" width="8.85546875" style="116"/>
    <col min="7652" max="7652" width="3.7109375" style="116" customWidth="1"/>
    <col min="7653" max="7653" width="25.7109375" style="116" customWidth="1"/>
    <col min="7654" max="7654" width="13.7109375" style="116" customWidth="1"/>
    <col min="7655" max="7655" width="9.5703125" style="116" customWidth="1"/>
    <col min="7656" max="7656" width="12.5703125" style="116" customWidth="1"/>
    <col min="7657" max="7657" width="11" style="116" customWidth="1"/>
    <col min="7658" max="7658" width="8.7109375" style="116" customWidth="1"/>
    <col min="7659" max="7659" width="16.42578125" style="116" customWidth="1"/>
    <col min="7660" max="7660" width="24.5703125" style="116" customWidth="1"/>
    <col min="7661" max="7907" width="8.85546875" style="116"/>
    <col min="7908" max="7908" width="3.7109375" style="116" customWidth="1"/>
    <col min="7909" max="7909" width="25.7109375" style="116" customWidth="1"/>
    <col min="7910" max="7910" width="13.7109375" style="116" customWidth="1"/>
    <col min="7911" max="7911" width="9.5703125" style="116" customWidth="1"/>
    <col min="7912" max="7912" width="12.5703125" style="116" customWidth="1"/>
    <col min="7913" max="7913" width="11" style="116" customWidth="1"/>
    <col min="7914" max="7914" width="8.7109375" style="116" customWidth="1"/>
    <col min="7915" max="7915" width="16.42578125" style="116" customWidth="1"/>
    <col min="7916" max="7916" width="24.5703125" style="116" customWidth="1"/>
    <col min="7917" max="8163" width="8.85546875" style="116"/>
    <col min="8164" max="8164" width="3.7109375" style="116" customWidth="1"/>
    <col min="8165" max="8165" width="25.7109375" style="116" customWidth="1"/>
    <col min="8166" max="8166" width="13.7109375" style="116" customWidth="1"/>
    <col min="8167" max="8167" width="9.5703125" style="116" customWidth="1"/>
    <col min="8168" max="8168" width="12.5703125" style="116" customWidth="1"/>
    <col min="8169" max="8169" width="11" style="116" customWidth="1"/>
    <col min="8170" max="8170" width="8.7109375" style="116" customWidth="1"/>
    <col min="8171" max="8171" width="16.42578125" style="116" customWidth="1"/>
    <col min="8172" max="8172" width="24.5703125" style="116" customWidth="1"/>
    <col min="8173" max="8419" width="8.85546875" style="116"/>
    <col min="8420" max="8420" width="3.7109375" style="116" customWidth="1"/>
    <col min="8421" max="8421" width="25.7109375" style="116" customWidth="1"/>
    <col min="8422" max="8422" width="13.7109375" style="116" customWidth="1"/>
    <col min="8423" max="8423" width="9.5703125" style="116" customWidth="1"/>
    <col min="8424" max="8424" width="12.5703125" style="116" customWidth="1"/>
    <col min="8425" max="8425" width="11" style="116" customWidth="1"/>
    <col min="8426" max="8426" width="8.7109375" style="116" customWidth="1"/>
    <col min="8427" max="8427" width="16.42578125" style="116" customWidth="1"/>
    <col min="8428" max="8428" width="24.5703125" style="116" customWidth="1"/>
    <col min="8429" max="8675" width="8.85546875" style="116"/>
    <col min="8676" max="8676" width="3.7109375" style="116" customWidth="1"/>
    <col min="8677" max="8677" width="25.7109375" style="116" customWidth="1"/>
    <col min="8678" max="8678" width="13.7109375" style="116" customWidth="1"/>
    <col min="8679" max="8679" width="9.5703125" style="116" customWidth="1"/>
    <col min="8680" max="8680" width="12.5703125" style="116" customWidth="1"/>
    <col min="8681" max="8681" width="11" style="116" customWidth="1"/>
    <col min="8682" max="8682" width="8.7109375" style="116" customWidth="1"/>
    <col min="8683" max="8683" width="16.42578125" style="116" customWidth="1"/>
    <col min="8684" max="8684" width="24.5703125" style="116" customWidth="1"/>
    <col min="8685" max="8931" width="8.85546875" style="116"/>
    <col min="8932" max="8932" width="3.7109375" style="116" customWidth="1"/>
    <col min="8933" max="8933" width="25.7109375" style="116" customWidth="1"/>
    <col min="8934" max="8934" width="13.7109375" style="116" customWidth="1"/>
    <col min="8935" max="8935" width="9.5703125" style="116" customWidth="1"/>
    <col min="8936" max="8936" width="12.5703125" style="116" customWidth="1"/>
    <col min="8937" max="8937" width="11" style="116" customWidth="1"/>
    <col min="8938" max="8938" width="8.7109375" style="116" customWidth="1"/>
    <col min="8939" max="8939" width="16.42578125" style="116" customWidth="1"/>
    <col min="8940" max="8940" width="24.5703125" style="116" customWidth="1"/>
    <col min="8941" max="9187" width="8.85546875" style="116"/>
    <col min="9188" max="9188" width="3.7109375" style="116" customWidth="1"/>
    <col min="9189" max="9189" width="25.7109375" style="116" customWidth="1"/>
    <col min="9190" max="9190" width="13.7109375" style="116" customWidth="1"/>
    <col min="9191" max="9191" width="9.5703125" style="116" customWidth="1"/>
    <col min="9192" max="9192" width="12.5703125" style="116" customWidth="1"/>
    <col min="9193" max="9193" width="11" style="116" customWidth="1"/>
    <col min="9194" max="9194" width="8.7109375" style="116" customWidth="1"/>
    <col min="9195" max="9195" width="16.42578125" style="116" customWidth="1"/>
    <col min="9196" max="9196" width="24.5703125" style="116" customWidth="1"/>
    <col min="9197" max="9443" width="8.85546875" style="116"/>
    <col min="9444" max="9444" width="3.7109375" style="116" customWidth="1"/>
    <col min="9445" max="9445" width="25.7109375" style="116" customWidth="1"/>
    <col min="9446" max="9446" width="13.7109375" style="116" customWidth="1"/>
    <col min="9447" max="9447" width="9.5703125" style="116" customWidth="1"/>
    <col min="9448" max="9448" width="12.5703125" style="116" customWidth="1"/>
    <col min="9449" max="9449" width="11" style="116" customWidth="1"/>
    <col min="9450" max="9450" width="8.7109375" style="116" customWidth="1"/>
    <col min="9451" max="9451" width="16.42578125" style="116" customWidth="1"/>
    <col min="9452" max="9452" width="24.5703125" style="116" customWidth="1"/>
    <col min="9453" max="9699" width="8.85546875" style="116"/>
    <col min="9700" max="9700" width="3.7109375" style="116" customWidth="1"/>
    <col min="9701" max="9701" width="25.7109375" style="116" customWidth="1"/>
    <col min="9702" max="9702" width="13.7109375" style="116" customWidth="1"/>
    <col min="9703" max="9703" width="9.5703125" style="116" customWidth="1"/>
    <col min="9704" max="9704" width="12.5703125" style="116" customWidth="1"/>
    <col min="9705" max="9705" width="11" style="116" customWidth="1"/>
    <col min="9706" max="9706" width="8.7109375" style="116" customWidth="1"/>
    <col min="9707" max="9707" width="16.42578125" style="116" customWidth="1"/>
    <col min="9708" max="9708" width="24.5703125" style="116" customWidth="1"/>
    <col min="9709" max="9955" width="8.85546875" style="116"/>
    <col min="9956" max="9956" width="3.7109375" style="116" customWidth="1"/>
    <col min="9957" max="9957" width="25.7109375" style="116" customWidth="1"/>
    <col min="9958" max="9958" width="13.7109375" style="116" customWidth="1"/>
    <col min="9959" max="9959" width="9.5703125" style="116" customWidth="1"/>
    <col min="9960" max="9960" width="12.5703125" style="116" customWidth="1"/>
    <col min="9961" max="9961" width="11" style="116" customWidth="1"/>
    <col min="9962" max="9962" width="8.7109375" style="116" customWidth="1"/>
    <col min="9963" max="9963" width="16.42578125" style="116" customWidth="1"/>
    <col min="9964" max="9964" width="24.5703125" style="116" customWidth="1"/>
    <col min="9965" max="10211" width="8.85546875" style="116"/>
    <col min="10212" max="10212" width="3.7109375" style="116" customWidth="1"/>
    <col min="10213" max="10213" width="25.7109375" style="116" customWidth="1"/>
    <col min="10214" max="10214" width="13.7109375" style="116" customWidth="1"/>
    <col min="10215" max="10215" width="9.5703125" style="116" customWidth="1"/>
    <col min="10216" max="10216" width="12.5703125" style="116" customWidth="1"/>
    <col min="10217" max="10217" width="11" style="116" customWidth="1"/>
    <col min="10218" max="10218" width="8.7109375" style="116" customWidth="1"/>
    <col min="10219" max="10219" width="16.42578125" style="116" customWidth="1"/>
    <col min="10220" max="10220" width="24.5703125" style="116" customWidth="1"/>
    <col min="10221" max="10467" width="8.85546875" style="116"/>
    <col min="10468" max="10468" width="3.7109375" style="116" customWidth="1"/>
    <col min="10469" max="10469" width="25.7109375" style="116" customWidth="1"/>
    <col min="10470" max="10470" width="13.7109375" style="116" customWidth="1"/>
    <col min="10471" max="10471" width="9.5703125" style="116" customWidth="1"/>
    <col min="10472" max="10472" width="12.5703125" style="116" customWidth="1"/>
    <col min="10473" max="10473" width="11" style="116" customWidth="1"/>
    <col min="10474" max="10474" width="8.7109375" style="116" customWidth="1"/>
    <col min="10475" max="10475" width="16.42578125" style="116" customWidth="1"/>
    <col min="10476" max="10476" width="24.5703125" style="116" customWidth="1"/>
    <col min="10477" max="10723" width="8.85546875" style="116"/>
    <col min="10724" max="10724" width="3.7109375" style="116" customWidth="1"/>
    <col min="10725" max="10725" width="25.7109375" style="116" customWidth="1"/>
    <col min="10726" max="10726" width="13.7109375" style="116" customWidth="1"/>
    <col min="10727" max="10727" width="9.5703125" style="116" customWidth="1"/>
    <col min="10728" max="10728" width="12.5703125" style="116" customWidth="1"/>
    <col min="10729" max="10729" width="11" style="116" customWidth="1"/>
    <col min="10730" max="10730" width="8.7109375" style="116" customWidth="1"/>
    <col min="10731" max="10731" width="16.42578125" style="116" customWidth="1"/>
    <col min="10732" max="10732" width="24.5703125" style="116" customWidth="1"/>
    <col min="10733" max="10979" width="8.85546875" style="116"/>
    <col min="10980" max="10980" width="3.7109375" style="116" customWidth="1"/>
    <col min="10981" max="10981" width="25.7109375" style="116" customWidth="1"/>
    <col min="10982" max="10982" width="13.7109375" style="116" customWidth="1"/>
    <col min="10983" max="10983" width="9.5703125" style="116" customWidth="1"/>
    <col min="10984" max="10984" width="12.5703125" style="116" customWidth="1"/>
    <col min="10985" max="10985" width="11" style="116" customWidth="1"/>
    <col min="10986" max="10986" width="8.7109375" style="116" customWidth="1"/>
    <col min="10987" max="10987" width="16.42578125" style="116" customWidth="1"/>
    <col min="10988" max="10988" width="24.5703125" style="116" customWidth="1"/>
    <col min="10989" max="11235" width="8.85546875" style="116"/>
    <col min="11236" max="11236" width="3.7109375" style="116" customWidth="1"/>
    <col min="11237" max="11237" width="25.7109375" style="116" customWidth="1"/>
    <col min="11238" max="11238" width="13.7109375" style="116" customWidth="1"/>
    <col min="11239" max="11239" width="9.5703125" style="116" customWidth="1"/>
    <col min="11240" max="11240" width="12.5703125" style="116" customWidth="1"/>
    <col min="11241" max="11241" width="11" style="116" customWidth="1"/>
    <col min="11242" max="11242" width="8.7109375" style="116" customWidth="1"/>
    <col min="11243" max="11243" width="16.42578125" style="116" customWidth="1"/>
    <col min="11244" max="11244" width="24.5703125" style="116" customWidth="1"/>
    <col min="11245" max="11491" width="8.85546875" style="116"/>
    <col min="11492" max="11492" width="3.7109375" style="116" customWidth="1"/>
    <col min="11493" max="11493" width="25.7109375" style="116" customWidth="1"/>
    <col min="11494" max="11494" width="13.7109375" style="116" customWidth="1"/>
    <col min="11495" max="11495" width="9.5703125" style="116" customWidth="1"/>
    <col min="11496" max="11496" width="12.5703125" style="116" customWidth="1"/>
    <col min="11497" max="11497" width="11" style="116" customWidth="1"/>
    <col min="11498" max="11498" width="8.7109375" style="116" customWidth="1"/>
    <col min="11499" max="11499" width="16.42578125" style="116" customWidth="1"/>
    <col min="11500" max="11500" width="24.5703125" style="116" customWidth="1"/>
    <col min="11501" max="11747" width="8.85546875" style="116"/>
    <col min="11748" max="11748" width="3.7109375" style="116" customWidth="1"/>
    <col min="11749" max="11749" width="25.7109375" style="116" customWidth="1"/>
    <col min="11750" max="11750" width="13.7109375" style="116" customWidth="1"/>
    <col min="11751" max="11751" width="9.5703125" style="116" customWidth="1"/>
    <col min="11752" max="11752" width="12.5703125" style="116" customWidth="1"/>
    <col min="11753" max="11753" width="11" style="116" customWidth="1"/>
    <col min="11754" max="11754" width="8.7109375" style="116" customWidth="1"/>
    <col min="11755" max="11755" width="16.42578125" style="116" customWidth="1"/>
    <col min="11756" max="11756" width="24.5703125" style="116" customWidth="1"/>
    <col min="11757" max="12003" width="8.85546875" style="116"/>
    <col min="12004" max="12004" width="3.7109375" style="116" customWidth="1"/>
    <col min="12005" max="12005" width="25.7109375" style="116" customWidth="1"/>
    <col min="12006" max="12006" width="13.7109375" style="116" customWidth="1"/>
    <col min="12007" max="12007" width="9.5703125" style="116" customWidth="1"/>
    <col min="12008" max="12008" width="12.5703125" style="116" customWidth="1"/>
    <col min="12009" max="12009" width="11" style="116" customWidth="1"/>
    <col min="12010" max="12010" width="8.7109375" style="116" customWidth="1"/>
    <col min="12011" max="12011" width="16.42578125" style="116" customWidth="1"/>
    <col min="12012" max="12012" width="24.5703125" style="116" customWidth="1"/>
    <col min="12013" max="12259" width="8.85546875" style="116"/>
    <col min="12260" max="12260" width="3.7109375" style="116" customWidth="1"/>
    <col min="12261" max="12261" width="25.7109375" style="116" customWidth="1"/>
    <col min="12262" max="12262" width="13.7109375" style="116" customWidth="1"/>
    <col min="12263" max="12263" width="9.5703125" style="116" customWidth="1"/>
    <col min="12264" max="12264" width="12.5703125" style="116" customWidth="1"/>
    <col min="12265" max="12265" width="11" style="116" customWidth="1"/>
    <col min="12266" max="12266" width="8.7109375" style="116" customWidth="1"/>
    <col min="12267" max="12267" width="16.42578125" style="116" customWidth="1"/>
    <col min="12268" max="12268" width="24.5703125" style="116" customWidth="1"/>
    <col min="12269" max="12515" width="8.85546875" style="116"/>
    <col min="12516" max="12516" width="3.7109375" style="116" customWidth="1"/>
    <col min="12517" max="12517" width="25.7109375" style="116" customWidth="1"/>
    <col min="12518" max="12518" width="13.7109375" style="116" customWidth="1"/>
    <col min="12519" max="12519" width="9.5703125" style="116" customWidth="1"/>
    <col min="12520" max="12520" width="12.5703125" style="116" customWidth="1"/>
    <col min="12521" max="12521" width="11" style="116" customWidth="1"/>
    <col min="12522" max="12522" width="8.7109375" style="116" customWidth="1"/>
    <col min="12523" max="12523" width="16.42578125" style="116" customWidth="1"/>
    <col min="12524" max="12524" width="24.5703125" style="116" customWidth="1"/>
    <col min="12525" max="12771" width="8.85546875" style="116"/>
    <col min="12772" max="12772" width="3.7109375" style="116" customWidth="1"/>
    <col min="12773" max="12773" width="25.7109375" style="116" customWidth="1"/>
    <col min="12774" max="12774" width="13.7109375" style="116" customWidth="1"/>
    <col min="12775" max="12775" width="9.5703125" style="116" customWidth="1"/>
    <col min="12776" max="12776" width="12.5703125" style="116" customWidth="1"/>
    <col min="12777" max="12777" width="11" style="116" customWidth="1"/>
    <col min="12778" max="12778" width="8.7109375" style="116" customWidth="1"/>
    <col min="12779" max="12779" width="16.42578125" style="116" customWidth="1"/>
    <col min="12780" max="12780" width="24.5703125" style="116" customWidth="1"/>
    <col min="12781" max="13027" width="8.85546875" style="116"/>
    <col min="13028" max="13028" width="3.7109375" style="116" customWidth="1"/>
    <col min="13029" max="13029" width="25.7109375" style="116" customWidth="1"/>
    <col min="13030" max="13030" width="13.7109375" style="116" customWidth="1"/>
    <col min="13031" max="13031" width="9.5703125" style="116" customWidth="1"/>
    <col min="13032" max="13032" width="12.5703125" style="116" customWidth="1"/>
    <col min="13033" max="13033" width="11" style="116" customWidth="1"/>
    <col min="13034" max="13034" width="8.7109375" style="116" customWidth="1"/>
    <col min="13035" max="13035" width="16.42578125" style="116" customWidth="1"/>
    <col min="13036" max="13036" width="24.5703125" style="116" customWidth="1"/>
    <col min="13037" max="13283" width="8.85546875" style="116"/>
    <col min="13284" max="13284" width="3.7109375" style="116" customWidth="1"/>
    <col min="13285" max="13285" width="25.7109375" style="116" customWidth="1"/>
    <col min="13286" max="13286" width="13.7109375" style="116" customWidth="1"/>
    <col min="13287" max="13287" width="9.5703125" style="116" customWidth="1"/>
    <col min="13288" max="13288" width="12.5703125" style="116" customWidth="1"/>
    <col min="13289" max="13289" width="11" style="116" customWidth="1"/>
    <col min="13290" max="13290" width="8.7109375" style="116" customWidth="1"/>
    <col min="13291" max="13291" width="16.42578125" style="116" customWidth="1"/>
    <col min="13292" max="13292" width="24.5703125" style="116" customWidth="1"/>
    <col min="13293" max="13539" width="8.85546875" style="116"/>
    <col min="13540" max="13540" width="3.7109375" style="116" customWidth="1"/>
    <col min="13541" max="13541" width="25.7109375" style="116" customWidth="1"/>
    <col min="13542" max="13542" width="13.7109375" style="116" customWidth="1"/>
    <col min="13543" max="13543" width="9.5703125" style="116" customWidth="1"/>
    <col min="13544" max="13544" width="12.5703125" style="116" customWidth="1"/>
    <col min="13545" max="13545" width="11" style="116" customWidth="1"/>
    <col min="13546" max="13546" width="8.7109375" style="116" customWidth="1"/>
    <col min="13547" max="13547" width="16.42578125" style="116" customWidth="1"/>
    <col min="13548" max="13548" width="24.5703125" style="116" customWidth="1"/>
    <col min="13549" max="13795" width="8.85546875" style="116"/>
    <col min="13796" max="13796" width="3.7109375" style="116" customWidth="1"/>
    <col min="13797" max="13797" width="25.7109375" style="116" customWidth="1"/>
    <col min="13798" max="13798" width="13.7109375" style="116" customWidth="1"/>
    <col min="13799" max="13799" width="9.5703125" style="116" customWidth="1"/>
    <col min="13800" max="13800" width="12.5703125" style="116" customWidth="1"/>
    <col min="13801" max="13801" width="11" style="116" customWidth="1"/>
    <col min="13802" max="13802" width="8.7109375" style="116" customWidth="1"/>
    <col min="13803" max="13803" width="16.42578125" style="116" customWidth="1"/>
    <col min="13804" max="13804" width="24.5703125" style="116" customWidth="1"/>
    <col min="13805" max="14051" width="8.85546875" style="116"/>
    <col min="14052" max="14052" width="3.7109375" style="116" customWidth="1"/>
    <col min="14053" max="14053" width="25.7109375" style="116" customWidth="1"/>
    <col min="14054" max="14054" width="13.7109375" style="116" customWidth="1"/>
    <col min="14055" max="14055" width="9.5703125" style="116" customWidth="1"/>
    <col min="14056" max="14056" width="12.5703125" style="116" customWidth="1"/>
    <col min="14057" max="14057" width="11" style="116" customWidth="1"/>
    <col min="14058" max="14058" width="8.7109375" style="116" customWidth="1"/>
    <col min="14059" max="14059" width="16.42578125" style="116" customWidth="1"/>
    <col min="14060" max="14060" width="24.5703125" style="116" customWidth="1"/>
    <col min="14061" max="14307" width="8.85546875" style="116"/>
    <col min="14308" max="14308" width="3.7109375" style="116" customWidth="1"/>
    <col min="14309" max="14309" width="25.7109375" style="116" customWidth="1"/>
    <col min="14310" max="14310" width="13.7109375" style="116" customWidth="1"/>
    <col min="14311" max="14311" width="9.5703125" style="116" customWidth="1"/>
    <col min="14312" max="14312" width="12.5703125" style="116" customWidth="1"/>
    <col min="14313" max="14313" width="11" style="116" customWidth="1"/>
    <col min="14314" max="14314" width="8.7109375" style="116" customWidth="1"/>
    <col min="14315" max="14315" width="16.42578125" style="116" customWidth="1"/>
    <col min="14316" max="14316" width="24.5703125" style="116" customWidth="1"/>
    <col min="14317" max="14563" width="8.85546875" style="116"/>
    <col min="14564" max="14564" width="3.7109375" style="116" customWidth="1"/>
    <col min="14565" max="14565" width="25.7109375" style="116" customWidth="1"/>
    <col min="14566" max="14566" width="13.7109375" style="116" customWidth="1"/>
    <col min="14567" max="14567" width="9.5703125" style="116" customWidth="1"/>
    <col min="14568" max="14568" width="12.5703125" style="116" customWidth="1"/>
    <col min="14569" max="14569" width="11" style="116" customWidth="1"/>
    <col min="14570" max="14570" width="8.7109375" style="116" customWidth="1"/>
    <col min="14571" max="14571" width="16.42578125" style="116" customWidth="1"/>
    <col min="14572" max="14572" width="24.5703125" style="116" customWidth="1"/>
    <col min="14573" max="14819" width="8.85546875" style="116"/>
    <col min="14820" max="14820" width="3.7109375" style="116" customWidth="1"/>
    <col min="14821" max="14821" width="25.7109375" style="116" customWidth="1"/>
    <col min="14822" max="14822" width="13.7109375" style="116" customWidth="1"/>
    <col min="14823" max="14823" width="9.5703125" style="116" customWidth="1"/>
    <col min="14824" max="14824" width="12.5703125" style="116" customWidth="1"/>
    <col min="14825" max="14825" width="11" style="116" customWidth="1"/>
    <col min="14826" max="14826" width="8.7109375" style="116" customWidth="1"/>
    <col min="14827" max="14827" width="16.42578125" style="116" customWidth="1"/>
    <col min="14828" max="14828" width="24.5703125" style="116" customWidth="1"/>
    <col min="14829" max="15075" width="8.85546875" style="116"/>
    <col min="15076" max="15076" width="3.7109375" style="116" customWidth="1"/>
    <col min="15077" max="15077" width="25.7109375" style="116" customWidth="1"/>
    <col min="15078" max="15078" width="13.7109375" style="116" customWidth="1"/>
    <col min="15079" max="15079" width="9.5703125" style="116" customWidth="1"/>
    <col min="15080" max="15080" width="12.5703125" style="116" customWidth="1"/>
    <col min="15081" max="15081" width="11" style="116" customWidth="1"/>
    <col min="15082" max="15082" width="8.7109375" style="116" customWidth="1"/>
    <col min="15083" max="15083" width="16.42578125" style="116" customWidth="1"/>
    <col min="15084" max="15084" width="24.5703125" style="116" customWidth="1"/>
    <col min="15085" max="15331" width="8.85546875" style="116"/>
    <col min="15332" max="15332" width="3.7109375" style="116" customWidth="1"/>
    <col min="15333" max="15333" width="25.7109375" style="116" customWidth="1"/>
    <col min="15334" max="15334" width="13.7109375" style="116" customWidth="1"/>
    <col min="15335" max="15335" width="9.5703125" style="116" customWidth="1"/>
    <col min="15336" max="15336" width="12.5703125" style="116" customWidth="1"/>
    <col min="15337" max="15337" width="11" style="116" customWidth="1"/>
    <col min="15338" max="15338" width="8.7109375" style="116" customWidth="1"/>
    <col min="15339" max="15339" width="16.42578125" style="116" customWidth="1"/>
    <col min="15340" max="15340" width="24.5703125" style="116" customWidth="1"/>
    <col min="15341" max="15587" width="8.85546875" style="116"/>
    <col min="15588" max="15588" width="3.7109375" style="116" customWidth="1"/>
    <col min="15589" max="15589" width="25.7109375" style="116" customWidth="1"/>
    <col min="15590" max="15590" width="13.7109375" style="116" customWidth="1"/>
    <col min="15591" max="15591" width="9.5703125" style="116" customWidth="1"/>
    <col min="15592" max="15592" width="12.5703125" style="116" customWidth="1"/>
    <col min="15593" max="15593" width="11" style="116" customWidth="1"/>
    <col min="15594" max="15594" width="8.7109375" style="116" customWidth="1"/>
    <col min="15595" max="15595" width="16.42578125" style="116" customWidth="1"/>
    <col min="15596" max="15596" width="24.5703125" style="116" customWidth="1"/>
    <col min="15597" max="15843" width="8.85546875" style="116"/>
    <col min="15844" max="15844" width="3.7109375" style="116" customWidth="1"/>
    <col min="15845" max="15845" width="25.7109375" style="116" customWidth="1"/>
    <col min="15846" max="15846" width="13.7109375" style="116" customWidth="1"/>
    <col min="15847" max="15847" width="9.5703125" style="116" customWidth="1"/>
    <col min="15848" max="15848" width="12.5703125" style="116" customWidth="1"/>
    <col min="15849" max="15849" width="11" style="116" customWidth="1"/>
    <col min="15850" max="15850" width="8.7109375" style="116" customWidth="1"/>
    <col min="15851" max="15851" width="16.42578125" style="116" customWidth="1"/>
    <col min="15852" max="15852" width="24.5703125" style="116" customWidth="1"/>
    <col min="15853" max="16099" width="8.85546875" style="116"/>
    <col min="16100" max="16100" width="3.7109375" style="116" customWidth="1"/>
    <col min="16101" max="16101" width="25.7109375" style="116" customWidth="1"/>
    <col min="16102" max="16102" width="13.7109375" style="116" customWidth="1"/>
    <col min="16103" max="16103" width="9.5703125" style="116" customWidth="1"/>
    <col min="16104" max="16104" width="12.5703125" style="116" customWidth="1"/>
    <col min="16105" max="16105" width="11" style="116" customWidth="1"/>
    <col min="16106" max="16106" width="8.7109375" style="116" customWidth="1"/>
    <col min="16107" max="16107" width="16.42578125" style="116" customWidth="1"/>
    <col min="16108" max="16108" width="24.5703125" style="116" customWidth="1"/>
    <col min="16109" max="16384" width="8.85546875" style="116"/>
  </cols>
  <sheetData>
    <row r="1" spans="1:15" ht="16.5" thickBot="1" x14ac:dyDescent="0.3">
      <c r="A1" s="111" t="str">
        <f>'Móts-tilkynning'!A5</f>
        <v>Sveitakeppni JSÍ</v>
      </c>
      <c r="B1" s="111"/>
      <c r="C1" s="112" t="str">
        <f>'Móts-tilkynning'!C7</f>
        <v>16. nóv. 2019</v>
      </c>
      <c r="D1" s="113"/>
      <c r="E1" s="113"/>
      <c r="F1" s="113"/>
      <c r="G1" s="111"/>
      <c r="H1" s="111"/>
      <c r="I1" s="111"/>
      <c r="J1" s="111"/>
      <c r="K1" s="111"/>
      <c r="L1" s="111"/>
      <c r="M1" s="111"/>
      <c r="N1" s="114"/>
      <c r="O1" s="115"/>
    </row>
    <row r="2" spans="1:15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7"/>
      <c r="O2" s="115"/>
    </row>
    <row r="3" spans="1:15" x14ac:dyDescent="0.25">
      <c r="A3" s="118" t="s">
        <v>414</v>
      </c>
      <c r="B3" s="119"/>
      <c r="C3" s="119"/>
      <c r="D3" s="119"/>
      <c r="E3" s="119"/>
      <c r="F3" s="119"/>
      <c r="G3" s="119"/>
      <c r="H3" s="265" t="s">
        <v>363</v>
      </c>
      <c r="I3" s="266"/>
      <c r="J3" s="120">
        <f>SUM(J5:J29)</f>
        <v>6.25E-2</v>
      </c>
      <c r="K3" s="267" t="s">
        <v>364</v>
      </c>
      <c r="L3" s="268"/>
      <c r="M3" s="121">
        <f>SUM(M5:M29)</f>
        <v>2.0416666666666661</v>
      </c>
      <c r="N3" s="122">
        <f>SUM(N5:N29)</f>
        <v>2.1041666666666661</v>
      </c>
      <c r="O3" s="115"/>
    </row>
    <row r="4" spans="1:15" ht="16.899999999999999" customHeight="1" thickBot="1" x14ac:dyDescent="0.3">
      <c r="A4" s="123"/>
      <c r="B4" s="124" t="s">
        <v>61</v>
      </c>
      <c r="C4" s="125" t="s">
        <v>5</v>
      </c>
      <c r="D4" s="126" t="s">
        <v>1</v>
      </c>
      <c r="E4" s="124" t="s">
        <v>411</v>
      </c>
      <c r="F4" s="125" t="s">
        <v>60</v>
      </c>
      <c r="G4" s="127" t="s">
        <v>365</v>
      </c>
      <c r="H4" s="125" t="s">
        <v>366</v>
      </c>
      <c r="I4" s="125" t="s">
        <v>367</v>
      </c>
      <c r="J4" s="125" t="s">
        <v>369</v>
      </c>
      <c r="K4" s="125" t="s">
        <v>366</v>
      </c>
      <c r="L4" s="125" t="s">
        <v>367</v>
      </c>
      <c r="M4" s="125" t="s">
        <v>369</v>
      </c>
      <c r="N4" s="125" t="s">
        <v>369</v>
      </c>
      <c r="O4" s="115"/>
    </row>
    <row r="5" spans="1:15" ht="16.899999999999999" customHeight="1" x14ac:dyDescent="0.25">
      <c r="A5" s="128">
        <v>1</v>
      </c>
      <c r="B5" s="169"/>
      <c r="C5" s="129"/>
      <c r="D5" s="130" t="s">
        <v>14</v>
      </c>
      <c r="E5" s="130"/>
      <c r="F5" s="131"/>
      <c r="G5" s="132" t="s">
        <v>370</v>
      </c>
      <c r="H5" s="133">
        <v>0.83333333333333337</v>
      </c>
      <c r="I5" s="133">
        <v>0.89583333333333337</v>
      </c>
      <c r="J5" s="134">
        <f t="shared" ref="J5:J29" si="0">SUM(I5-H5)</f>
        <v>6.25E-2</v>
      </c>
      <c r="K5" s="135">
        <v>0.35416666666666669</v>
      </c>
      <c r="L5" s="135">
        <v>0.66666666666666663</v>
      </c>
      <c r="M5" s="134">
        <f>SUM(L5-K5)</f>
        <v>0.31249999999999994</v>
      </c>
      <c r="N5" s="134">
        <f>SUM(J5+M5)</f>
        <v>0.37499999999999994</v>
      </c>
      <c r="O5" s="136" t="e">
        <f>IF(VALUE(MID($C5,9,1))=IF(MOD(MID($C5,1,1)*3+MID($C5,2,1)*2+MID($C5,3,1)*7+MID($C5,4,1)*6+MID($C5,5,1)*5+MID($C5,6,1)*4+MID($C5,7,1)*3+MID($C5,8,1)*2,11)=0,0,11-MOD(MID($C5,1,1)*3+MID($C5,2,1)*2+MID($C5,3,1)*7+MID($C5,4,1)*6+MID($C5,5,1)*5+MID($C5,6,1)*4+MID($C5,7,1)*3+MID($C5,8,1)*2,11)),"","Kennitala ekki í lagi")</f>
        <v>#VALUE!</v>
      </c>
    </row>
    <row r="6" spans="1:15" ht="16.899999999999999" customHeight="1" x14ac:dyDescent="0.25">
      <c r="A6" s="137">
        <f t="shared" ref="A6:A29" si="1">SUM(A5+1)</f>
        <v>2</v>
      </c>
      <c r="B6" s="170"/>
      <c r="C6" s="129"/>
      <c r="D6" s="130" t="s">
        <v>14</v>
      </c>
      <c r="E6" s="139"/>
      <c r="F6" s="140"/>
      <c r="G6" s="132" t="s">
        <v>379</v>
      </c>
      <c r="H6" s="133"/>
      <c r="I6" s="133"/>
      <c r="J6" s="141">
        <f t="shared" si="0"/>
        <v>0</v>
      </c>
      <c r="K6" s="135">
        <v>0.35416666666666669</v>
      </c>
      <c r="L6" s="135">
        <v>0.66666666666666663</v>
      </c>
      <c r="M6" s="141">
        <f t="shared" ref="M6:M29" si="2">SUM(L6-K6)</f>
        <v>0.31249999999999994</v>
      </c>
      <c r="N6" s="141">
        <f t="shared" ref="N6:N29" si="3">SUM(J6+M6)</f>
        <v>0.31249999999999994</v>
      </c>
      <c r="O6" s="136" t="e">
        <f t="shared" ref="O6:O29" si="4">IF(VALUE(MID($C6,9,1))=IF(MOD(MID($C6,1,1)*3+MID($C6,2,1)*2+MID($C6,3,1)*7+MID($C6,4,1)*6+MID($C6,5,1)*5+MID($C6,6,1)*4+MID($C6,7,1)*3+MID($C6,8,1)*2,11)=0,0,11-MOD(MID($C6,1,1)*3+MID($C6,2,1)*2+MID($C6,3,1)*7+MID($C6,4,1)*6+MID($C6,5,1)*5+MID($C6,6,1)*4+MID($C6,7,1)*3+MID($C6,8,1)*2,11)),"","Kennitala ekki í lagi")</f>
        <v>#VALUE!</v>
      </c>
    </row>
    <row r="7" spans="1:15" ht="16.899999999999999" customHeight="1" x14ac:dyDescent="0.25">
      <c r="A7" s="137">
        <f t="shared" si="1"/>
        <v>3</v>
      </c>
      <c r="B7" s="171"/>
      <c r="C7" s="129"/>
      <c r="D7" s="130" t="s">
        <v>14</v>
      </c>
      <c r="E7" s="139"/>
      <c r="F7" s="140"/>
      <c r="G7" s="132" t="s">
        <v>415</v>
      </c>
      <c r="H7" s="133"/>
      <c r="I7" s="133"/>
      <c r="J7" s="141">
        <f t="shared" si="0"/>
        <v>0</v>
      </c>
      <c r="K7" s="135">
        <v>0.375</v>
      </c>
      <c r="L7" s="135">
        <v>0.66666666666666663</v>
      </c>
      <c r="M7" s="141">
        <f t="shared" si="2"/>
        <v>0.29166666666666663</v>
      </c>
      <c r="N7" s="141">
        <f t="shared" si="3"/>
        <v>0.29166666666666663</v>
      </c>
      <c r="O7" s="136" t="e">
        <f t="shared" si="4"/>
        <v>#VALUE!</v>
      </c>
    </row>
    <row r="8" spans="1:15" ht="16.899999999999999" customHeight="1" x14ac:dyDescent="0.25">
      <c r="A8" s="137">
        <f t="shared" si="1"/>
        <v>4</v>
      </c>
      <c r="B8" s="172"/>
      <c r="C8" s="129"/>
      <c r="D8" s="130" t="s">
        <v>14</v>
      </c>
      <c r="E8" s="139"/>
      <c r="F8" s="140"/>
      <c r="G8" s="132" t="s">
        <v>372</v>
      </c>
      <c r="H8" s="133"/>
      <c r="I8" s="133"/>
      <c r="J8" s="141">
        <f t="shared" si="0"/>
        <v>0</v>
      </c>
      <c r="K8" s="135">
        <v>0.45833333333333331</v>
      </c>
      <c r="L8" s="135">
        <v>0.66666666666666663</v>
      </c>
      <c r="M8" s="141">
        <f t="shared" si="2"/>
        <v>0.20833333333333331</v>
      </c>
      <c r="N8" s="141">
        <f t="shared" si="3"/>
        <v>0.20833333333333331</v>
      </c>
      <c r="O8" s="136" t="e">
        <f t="shared" si="4"/>
        <v>#VALUE!</v>
      </c>
    </row>
    <row r="9" spans="1:15" ht="16.899999999999999" customHeight="1" x14ac:dyDescent="0.25">
      <c r="A9" s="137">
        <f t="shared" si="1"/>
        <v>5</v>
      </c>
      <c r="B9" s="170"/>
      <c r="C9" s="129"/>
      <c r="D9" s="130" t="s">
        <v>15</v>
      </c>
      <c r="E9" s="139"/>
      <c r="F9" s="140"/>
      <c r="G9" s="132" t="s">
        <v>59</v>
      </c>
      <c r="H9" s="133"/>
      <c r="I9" s="133"/>
      <c r="J9" s="141">
        <f t="shared" si="0"/>
        <v>0</v>
      </c>
      <c r="K9" s="135">
        <v>0.41666666666666669</v>
      </c>
      <c r="L9" s="135">
        <v>0.625</v>
      </c>
      <c r="M9" s="141">
        <f t="shared" si="2"/>
        <v>0.20833333333333331</v>
      </c>
      <c r="N9" s="141">
        <f t="shared" si="3"/>
        <v>0.20833333333333331</v>
      </c>
      <c r="O9" s="136" t="e">
        <f t="shared" si="4"/>
        <v>#VALUE!</v>
      </c>
    </row>
    <row r="10" spans="1:15" ht="16.899999999999999" customHeight="1" x14ac:dyDescent="0.25">
      <c r="A10" s="137">
        <f t="shared" si="1"/>
        <v>6</v>
      </c>
      <c r="B10" s="170"/>
      <c r="C10" s="129"/>
      <c r="D10" s="130" t="s">
        <v>13</v>
      </c>
      <c r="E10" s="139"/>
      <c r="F10" s="140"/>
      <c r="G10" s="132" t="s">
        <v>59</v>
      </c>
      <c r="H10" s="133"/>
      <c r="I10" s="133"/>
      <c r="J10" s="141">
        <f t="shared" si="0"/>
        <v>0</v>
      </c>
      <c r="K10" s="135">
        <v>0.41666666666666669</v>
      </c>
      <c r="L10" s="135">
        <v>0.5</v>
      </c>
      <c r="M10" s="141">
        <f t="shared" si="2"/>
        <v>8.3333333333333315E-2</v>
      </c>
      <c r="N10" s="141">
        <f t="shared" si="3"/>
        <v>8.3333333333333315E-2</v>
      </c>
      <c r="O10" s="136" t="e">
        <f t="shared" si="4"/>
        <v>#VALUE!</v>
      </c>
    </row>
    <row r="11" spans="1:15" ht="16.899999999999999" customHeight="1" x14ac:dyDescent="0.25">
      <c r="A11" s="137">
        <f t="shared" si="1"/>
        <v>7</v>
      </c>
      <c r="B11" s="170"/>
      <c r="C11" s="129"/>
      <c r="D11" s="130" t="s">
        <v>13</v>
      </c>
      <c r="E11" s="139"/>
      <c r="F11" s="140"/>
      <c r="G11" s="132" t="s">
        <v>59</v>
      </c>
      <c r="H11" s="133"/>
      <c r="I11" s="133"/>
      <c r="J11" s="141">
        <f t="shared" si="0"/>
        <v>0</v>
      </c>
      <c r="K11" s="135">
        <v>0.41666666666666669</v>
      </c>
      <c r="L11" s="135">
        <v>0.625</v>
      </c>
      <c r="M11" s="141">
        <f t="shared" si="2"/>
        <v>0.20833333333333331</v>
      </c>
      <c r="N11" s="141">
        <f t="shared" si="3"/>
        <v>0.20833333333333331</v>
      </c>
      <c r="O11" s="136" t="e">
        <f t="shared" si="4"/>
        <v>#VALUE!</v>
      </c>
    </row>
    <row r="12" spans="1:15" ht="16.899999999999999" customHeight="1" x14ac:dyDescent="0.25">
      <c r="A12" s="137">
        <f t="shared" si="1"/>
        <v>8</v>
      </c>
      <c r="B12" s="172"/>
      <c r="C12" s="129"/>
      <c r="D12" s="130" t="s">
        <v>13</v>
      </c>
      <c r="E12" s="139"/>
      <c r="F12" s="144"/>
      <c r="G12" s="132" t="s">
        <v>59</v>
      </c>
      <c r="H12" s="133"/>
      <c r="I12" s="133"/>
      <c r="J12" s="141">
        <f t="shared" si="0"/>
        <v>0</v>
      </c>
      <c r="K12" s="135">
        <v>0.41666666666666669</v>
      </c>
      <c r="L12" s="135">
        <v>0.625</v>
      </c>
      <c r="M12" s="141">
        <f t="shared" si="2"/>
        <v>0.20833333333333331</v>
      </c>
      <c r="N12" s="141">
        <f t="shared" si="3"/>
        <v>0.20833333333333331</v>
      </c>
      <c r="O12" s="136" t="e">
        <f t="shared" si="4"/>
        <v>#VALUE!</v>
      </c>
    </row>
    <row r="13" spans="1:15" ht="16.899999999999999" customHeight="1" x14ac:dyDescent="0.25">
      <c r="A13" s="137">
        <f t="shared" si="1"/>
        <v>9</v>
      </c>
      <c r="B13" s="172"/>
      <c r="C13" s="129"/>
      <c r="D13" s="130" t="s">
        <v>18</v>
      </c>
      <c r="E13" s="139"/>
      <c r="F13" s="140"/>
      <c r="G13" s="132" t="s">
        <v>59</v>
      </c>
      <c r="H13" s="133"/>
      <c r="I13" s="133"/>
      <c r="J13" s="141">
        <f t="shared" si="0"/>
        <v>0</v>
      </c>
      <c r="K13" s="135">
        <v>0.41666666666666669</v>
      </c>
      <c r="L13" s="135">
        <v>0.625</v>
      </c>
      <c r="M13" s="141">
        <f t="shared" si="2"/>
        <v>0.20833333333333331</v>
      </c>
      <c r="N13" s="141">
        <f t="shared" si="3"/>
        <v>0.20833333333333331</v>
      </c>
      <c r="O13" s="136" t="e">
        <f t="shared" si="4"/>
        <v>#VALUE!</v>
      </c>
    </row>
    <row r="14" spans="1:15" ht="16.899999999999999" customHeight="1" x14ac:dyDescent="0.25">
      <c r="A14" s="137">
        <f t="shared" si="1"/>
        <v>10</v>
      </c>
      <c r="B14" s="142"/>
      <c r="C14" s="129"/>
      <c r="D14" s="130"/>
      <c r="E14" s="139"/>
      <c r="F14" s="140"/>
      <c r="G14" s="132"/>
      <c r="H14" s="133"/>
      <c r="I14" s="133"/>
      <c r="J14" s="141">
        <f t="shared" si="0"/>
        <v>0</v>
      </c>
      <c r="K14" s="135"/>
      <c r="L14" s="135"/>
      <c r="M14" s="141">
        <f t="shared" si="2"/>
        <v>0</v>
      </c>
      <c r="N14" s="141">
        <f t="shared" si="3"/>
        <v>0</v>
      </c>
      <c r="O14" s="136" t="e">
        <f t="shared" si="4"/>
        <v>#VALUE!</v>
      </c>
    </row>
    <row r="15" spans="1:15" ht="16.899999999999999" customHeight="1" x14ac:dyDescent="0.25">
      <c r="A15" s="137">
        <f t="shared" si="1"/>
        <v>11</v>
      </c>
      <c r="B15" s="138"/>
      <c r="C15" s="129"/>
      <c r="D15" s="130"/>
      <c r="E15" s="139"/>
      <c r="F15" s="140"/>
      <c r="G15" s="132"/>
      <c r="H15" s="133"/>
      <c r="I15" s="133"/>
      <c r="J15" s="141">
        <f t="shared" si="0"/>
        <v>0</v>
      </c>
      <c r="K15" s="135"/>
      <c r="L15" s="135"/>
      <c r="M15" s="141">
        <f t="shared" si="2"/>
        <v>0</v>
      </c>
      <c r="N15" s="141">
        <f t="shared" si="3"/>
        <v>0</v>
      </c>
      <c r="O15" s="136" t="e">
        <f t="shared" si="4"/>
        <v>#VALUE!</v>
      </c>
    </row>
    <row r="16" spans="1:15" ht="16.899999999999999" customHeight="1" x14ac:dyDescent="0.25">
      <c r="A16" s="137">
        <f t="shared" si="1"/>
        <v>12</v>
      </c>
      <c r="B16" s="143"/>
      <c r="C16" s="129"/>
      <c r="D16" s="130"/>
      <c r="E16" s="139"/>
      <c r="F16" s="140"/>
      <c r="G16" s="132"/>
      <c r="H16" s="133"/>
      <c r="I16" s="133"/>
      <c r="J16" s="141">
        <f t="shared" si="0"/>
        <v>0</v>
      </c>
      <c r="K16" s="135"/>
      <c r="L16" s="135"/>
      <c r="M16" s="141">
        <f t="shared" si="2"/>
        <v>0</v>
      </c>
      <c r="N16" s="141">
        <f t="shared" si="3"/>
        <v>0</v>
      </c>
      <c r="O16" s="136" t="e">
        <f t="shared" si="4"/>
        <v>#VALUE!</v>
      </c>
    </row>
    <row r="17" spans="1:15" ht="16.899999999999999" customHeight="1" x14ac:dyDescent="0.25">
      <c r="A17" s="137">
        <f t="shared" si="1"/>
        <v>13</v>
      </c>
      <c r="B17" s="142"/>
      <c r="C17" s="129"/>
      <c r="D17" s="130"/>
      <c r="E17" s="139"/>
      <c r="F17" s="144"/>
      <c r="G17" s="132"/>
      <c r="H17" s="133"/>
      <c r="I17" s="133"/>
      <c r="J17" s="141">
        <f t="shared" si="0"/>
        <v>0</v>
      </c>
      <c r="K17" s="135"/>
      <c r="L17" s="135"/>
      <c r="M17" s="141">
        <f t="shared" si="2"/>
        <v>0</v>
      </c>
      <c r="N17" s="141">
        <f t="shared" si="3"/>
        <v>0</v>
      </c>
      <c r="O17" s="136" t="e">
        <f t="shared" si="4"/>
        <v>#VALUE!</v>
      </c>
    </row>
    <row r="18" spans="1:15" ht="16.899999999999999" customHeight="1" x14ac:dyDescent="0.25">
      <c r="A18" s="137">
        <f t="shared" si="1"/>
        <v>14</v>
      </c>
      <c r="B18" s="138"/>
      <c r="C18" s="129"/>
      <c r="D18" s="130"/>
      <c r="E18" s="139"/>
      <c r="F18" s="140"/>
      <c r="G18" s="132"/>
      <c r="H18" s="133"/>
      <c r="I18" s="133"/>
      <c r="J18" s="141">
        <f t="shared" si="0"/>
        <v>0</v>
      </c>
      <c r="K18" s="135"/>
      <c r="L18" s="135"/>
      <c r="M18" s="141">
        <f t="shared" si="2"/>
        <v>0</v>
      </c>
      <c r="N18" s="141">
        <f t="shared" si="3"/>
        <v>0</v>
      </c>
      <c r="O18" s="136" t="e">
        <f t="shared" si="4"/>
        <v>#VALUE!</v>
      </c>
    </row>
    <row r="19" spans="1:15" ht="16.899999999999999" customHeight="1" x14ac:dyDescent="0.25">
      <c r="A19" s="137">
        <f t="shared" si="1"/>
        <v>15</v>
      </c>
      <c r="B19" s="138"/>
      <c r="C19" s="129"/>
      <c r="D19" s="130"/>
      <c r="E19" s="139"/>
      <c r="F19" s="140"/>
      <c r="G19" s="132"/>
      <c r="H19" s="133"/>
      <c r="I19" s="133"/>
      <c r="J19" s="141">
        <f t="shared" si="0"/>
        <v>0</v>
      </c>
      <c r="K19" s="135"/>
      <c r="L19" s="135"/>
      <c r="M19" s="141">
        <f t="shared" si="2"/>
        <v>0</v>
      </c>
      <c r="N19" s="141">
        <f t="shared" si="3"/>
        <v>0</v>
      </c>
      <c r="O19" s="136" t="e">
        <f t="shared" si="4"/>
        <v>#VALUE!</v>
      </c>
    </row>
    <row r="20" spans="1:15" ht="16.899999999999999" customHeight="1" x14ac:dyDescent="0.25">
      <c r="A20" s="137">
        <f t="shared" si="1"/>
        <v>16</v>
      </c>
      <c r="B20" s="138"/>
      <c r="C20" s="129"/>
      <c r="D20" s="130"/>
      <c r="E20" s="139"/>
      <c r="F20" s="144"/>
      <c r="G20" s="132"/>
      <c r="H20" s="133"/>
      <c r="I20" s="133"/>
      <c r="J20" s="141">
        <f t="shared" si="0"/>
        <v>0</v>
      </c>
      <c r="K20" s="135"/>
      <c r="L20" s="135"/>
      <c r="M20" s="141">
        <f t="shared" si="2"/>
        <v>0</v>
      </c>
      <c r="N20" s="141">
        <f t="shared" si="3"/>
        <v>0</v>
      </c>
      <c r="O20" s="136" t="e">
        <f t="shared" si="4"/>
        <v>#VALUE!</v>
      </c>
    </row>
    <row r="21" spans="1:15" ht="16.899999999999999" customHeight="1" x14ac:dyDescent="0.25">
      <c r="A21" s="137">
        <f t="shared" si="1"/>
        <v>17</v>
      </c>
      <c r="B21" s="142"/>
      <c r="C21" s="129"/>
      <c r="D21" s="130"/>
      <c r="E21" s="139"/>
      <c r="F21" s="139"/>
      <c r="G21" s="132"/>
      <c r="H21" s="133"/>
      <c r="I21" s="133"/>
      <c r="J21" s="141">
        <f t="shared" si="0"/>
        <v>0</v>
      </c>
      <c r="K21" s="135"/>
      <c r="L21" s="135"/>
      <c r="M21" s="141">
        <f t="shared" si="2"/>
        <v>0</v>
      </c>
      <c r="N21" s="141">
        <f t="shared" si="3"/>
        <v>0</v>
      </c>
      <c r="O21" s="136" t="e">
        <f t="shared" si="4"/>
        <v>#VALUE!</v>
      </c>
    </row>
    <row r="22" spans="1:15" x14ac:dyDescent="0.25">
      <c r="A22" s="137">
        <f t="shared" si="1"/>
        <v>18</v>
      </c>
      <c r="B22" s="142"/>
      <c r="C22" s="129"/>
      <c r="D22" s="130"/>
      <c r="E22" s="139"/>
      <c r="F22" s="140"/>
      <c r="G22" s="132"/>
      <c r="H22" s="133"/>
      <c r="I22" s="133"/>
      <c r="J22" s="141">
        <f t="shared" si="0"/>
        <v>0</v>
      </c>
      <c r="K22" s="135"/>
      <c r="L22" s="135"/>
      <c r="M22" s="141">
        <f t="shared" si="2"/>
        <v>0</v>
      </c>
      <c r="N22" s="141">
        <f t="shared" si="3"/>
        <v>0</v>
      </c>
      <c r="O22" s="136" t="e">
        <f t="shared" si="4"/>
        <v>#VALUE!</v>
      </c>
    </row>
    <row r="23" spans="1:15" x14ac:dyDescent="0.25">
      <c r="A23" s="137">
        <f t="shared" si="1"/>
        <v>19</v>
      </c>
      <c r="B23" s="142"/>
      <c r="C23" s="129"/>
      <c r="D23" s="130"/>
      <c r="E23" s="139"/>
      <c r="F23" s="140"/>
      <c r="G23" s="132"/>
      <c r="H23" s="133"/>
      <c r="I23" s="133"/>
      <c r="J23" s="141">
        <f t="shared" si="0"/>
        <v>0</v>
      </c>
      <c r="K23" s="135"/>
      <c r="L23" s="135"/>
      <c r="M23" s="141">
        <f t="shared" si="2"/>
        <v>0</v>
      </c>
      <c r="N23" s="141">
        <f t="shared" si="3"/>
        <v>0</v>
      </c>
      <c r="O23" s="136" t="e">
        <f t="shared" si="4"/>
        <v>#VALUE!</v>
      </c>
    </row>
    <row r="24" spans="1:15" x14ac:dyDescent="0.25">
      <c r="A24" s="137">
        <f t="shared" si="1"/>
        <v>20</v>
      </c>
      <c r="B24" s="138"/>
      <c r="C24" s="129"/>
      <c r="D24" s="130"/>
      <c r="E24" s="139"/>
      <c r="F24" s="140"/>
      <c r="G24" s="132"/>
      <c r="H24" s="133"/>
      <c r="I24" s="133"/>
      <c r="J24" s="141">
        <f t="shared" si="0"/>
        <v>0</v>
      </c>
      <c r="K24" s="135"/>
      <c r="L24" s="135"/>
      <c r="M24" s="141">
        <f t="shared" si="2"/>
        <v>0</v>
      </c>
      <c r="N24" s="141">
        <f t="shared" si="3"/>
        <v>0</v>
      </c>
      <c r="O24" s="136" t="e">
        <f t="shared" si="4"/>
        <v>#VALUE!</v>
      </c>
    </row>
    <row r="25" spans="1:15" x14ac:dyDescent="0.25">
      <c r="A25" s="137">
        <f t="shared" si="1"/>
        <v>21</v>
      </c>
      <c r="B25" s="142"/>
      <c r="C25" s="129"/>
      <c r="D25" s="130"/>
      <c r="E25" s="139"/>
      <c r="F25" s="140"/>
      <c r="G25" s="132"/>
      <c r="H25" s="133"/>
      <c r="I25" s="133"/>
      <c r="J25" s="141">
        <f t="shared" si="0"/>
        <v>0</v>
      </c>
      <c r="K25" s="135"/>
      <c r="L25" s="135"/>
      <c r="M25" s="141">
        <f t="shared" si="2"/>
        <v>0</v>
      </c>
      <c r="N25" s="141">
        <f t="shared" si="3"/>
        <v>0</v>
      </c>
      <c r="O25" s="136" t="e">
        <f t="shared" si="4"/>
        <v>#VALUE!</v>
      </c>
    </row>
    <row r="26" spans="1:15" x14ac:dyDescent="0.25">
      <c r="A26" s="137">
        <f t="shared" si="1"/>
        <v>22</v>
      </c>
      <c r="B26" s="143"/>
      <c r="C26" s="129"/>
      <c r="D26" s="130"/>
      <c r="E26" s="139"/>
      <c r="F26" s="140"/>
      <c r="G26" s="132"/>
      <c r="H26" s="133"/>
      <c r="I26" s="133"/>
      <c r="J26" s="141">
        <f t="shared" si="0"/>
        <v>0</v>
      </c>
      <c r="K26" s="135"/>
      <c r="L26" s="135"/>
      <c r="M26" s="141">
        <f t="shared" si="2"/>
        <v>0</v>
      </c>
      <c r="N26" s="141">
        <f t="shared" si="3"/>
        <v>0</v>
      </c>
      <c r="O26" s="136" t="e">
        <f t="shared" si="4"/>
        <v>#VALUE!</v>
      </c>
    </row>
    <row r="27" spans="1:15" x14ac:dyDescent="0.25">
      <c r="A27" s="137">
        <f t="shared" si="1"/>
        <v>23</v>
      </c>
      <c r="B27" s="145"/>
      <c r="C27" s="129"/>
      <c r="D27" s="130"/>
      <c r="E27" s="139"/>
      <c r="F27" s="140"/>
      <c r="G27" s="132"/>
      <c r="H27" s="133"/>
      <c r="I27" s="133"/>
      <c r="J27" s="141">
        <f t="shared" si="0"/>
        <v>0</v>
      </c>
      <c r="K27" s="135"/>
      <c r="L27" s="135"/>
      <c r="M27" s="141">
        <f t="shared" si="2"/>
        <v>0</v>
      </c>
      <c r="N27" s="141">
        <f t="shared" si="3"/>
        <v>0</v>
      </c>
      <c r="O27" s="136" t="e">
        <f t="shared" si="4"/>
        <v>#VALUE!</v>
      </c>
    </row>
    <row r="28" spans="1:15" x14ac:dyDescent="0.25">
      <c r="A28" s="137">
        <f t="shared" si="1"/>
        <v>24</v>
      </c>
      <c r="B28" s="142"/>
      <c r="C28" s="129"/>
      <c r="D28" s="130"/>
      <c r="E28" s="139"/>
      <c r="F28" s="140"/>
      <c r="G28" s="132"/>
      <c r="H28" s="133"/>
      <c r="I28" s="133"/>
      <c r="J28" s="141">
        <f t="shared" si="0"/>
        <v>0</v>
      </c>
      <c r="K28" s="135"/>
      <c r="L28" s="135"/>
      <c r="M28" s="141">
        <f t="shared" si="2"/>
        <v>0</v>
      </c>
      <c r="N28" s="141">
        <f t="shared" si="3"/>
        <v>0</v>
      </c>
      <c r="O28" s="136" t="e">
        <f t="shared" si="4"/>
        <v>#VALUE!</v>
      </c>
    </row>
    <row r="29" spans="1:15" x14ac:dyDescent="0.25">
      <c r="A29" s="137">
        <f t="shared" si="1"/>
        <v>25</v>
      </c>
      <c r="B29" s="138"/>
      <c r="C29" s="129"/>
      <c r="D29" s="130"/>
      <c r="E29" s="139"/>
      <c r="F29" s="140"/>
      <c r="G29" s="132"/>
      <c r="H29" s="133"/>
      <c r="I29" s="133"/>
      <c r="J29" s="141">
        <f t="shared" si="0"/>
        <v>0</v>
      </c>
      <c r="K29" s="135"/>
      <c r="L29" s="135"/>
      <c r="M29" s="141">
        <f t="shared" si="2"/>
        <v>0</v>
      </c>
      <c r="N29" s="141">
        <f t="shared" si="3"/>
        <v>0</v>
      </c>
      <c r="O29" s="136" t="e">
        <f t="shared" si="4"/>
        <v>#VALUE!</v>
      </c>
    </row>
    <row r="30" spans="1:15" x14ac:dyDescent="0.25">
      <c r="B30" s="146"/>
    </row>
  </sheetData>
  <sheetProtection algorithmName="SHA-512" hashValue="u8WVaCheQuv0z363ufmqUsFFlvJo0V8eY0iIC2hCVceMoSowNThTguGXG6UW6SNCIcxe0CKCqBhoIMeCKWH7TA==" saltValue="iGtv8dJzypoe0KAgJbxiVw==" spinCount="100000" sheet="1" objects="1" scenarios="1"/>
  <mergeCells count="2">
    <mergeCell ref="H3:I3"/>
    <mergeCell ref="K3:L3"/>
  </mergeCells>
  <conditionalFormatting sqref="J5:J29">
    <cfRule type="cellIs" dxfId="3" priority="4" operator="greaterThan">
      <formula>0</formula>
    </cfRule>
  </conditionalFormatting>
  <conditionalFormatting sqref="M5:M29">
    <cfRule type="cellIs" dxfId="2" priority="3" operator="greaterThan">
      <formula>0</formula>
    </cfRule>
  </conditionalFormatting>
  <conditionalFormatting sqref="N5:N29">
    <cfRule type="cellIs" dxfId="1" priority="2" operator="greaterThan">
      <formula>0</formula>
    </cfRule>
  </conditionalFormatting>
  <conditionalFormatting sqref="O5:O29">
    <cfRule type="containsErrors" dxfId="0" priority="1">
      <formula>ISERROR(O5)</formula>
    </cfRule>
  </conditionalFormatting>
  <dataValidations xWindow="1151" yWindow="488" count="3">
    <dataValidation type="textLength" operator="equal" allowBlank="1" showInputMessage="1" showErrorMessage="1" errorTitle="Aðvörun" error="Kennitala ekki í lagi. Muna ekkert bandstrik" promptTitle="Slá inn kennitölu" prompt="Ekki nota bandsrik" sqref="C5:C29">
      <formula1>10</formula1>
    </dataValidation>
    <dataValidation type="custom" allowBlank="1" showInputMessage="1" showErrorMessage="1" errorTitle="Aðvörun" error="Ekki texti bara tölur" promptTitle="Slá inn tíma og nota : á milli" prompt="td. 8:45" sqref="H5:I29">
      <formula1>ISNUMBER(H5)</formula1>
    </dataValidation>
    <dataValidation type="custom" allowBlank="1" showInputMessage="1" showErrorMessage="1" errorTitle="Aðvörun" error="Ekki texti bara tölur" promptTitle="Slá inn tíma og nota : á milli" prompt="Td. 14:00" sqref="K5:L29">
      <formula1>ISNUMBER(K5)</formula1>
    </dataValidation>
  </dataValidations>
  <pageMargins left="0.59055118110236227" right="0.15748031496062992" top="0.98425196850393704" bottom="0.98425196850393704" header="0.51181102362204722" footer="0.51181102362204722"/>
  <pageSetup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151" yWindow="488" count="3">
        <x14:dataValidation type="list" allowBlank="1" showInputMessage="1" showErrorMessage="1" errorTitle="Aðvörun" error="Ekki skrifa í reitinn, velja af drop down lista" promptTitle="Velja félag af drop down lista">
          <x14:formula1>
            <xm:f>[7]DATA!#REF!</xm:f>
          </x14:formula1>
          <xm:sqref>E5:E29</xm:sqref>
        </x14:dataValidation>
        <x14:dataValidation type="list" allowBlank="1" showInputMessage="1" showErrorMessage="1" errorTitle="Aðvörun" error="Ekki skrifa í reitinn, velja af drop down lista" promptTitle="Velja félag" prompt="Velja félag af drop down lista">
          <x14:formula1>
            <xm:f>DATA!$D$3:$D$14</xm:f>
          </x14:formula1>
          <xm:sqref>D5:D29</xm:sqref>
        </x14:dataValidation>
        <x14:dataValidation type="list" allowBlank="1" showInputMessage="1" showErrorMessage="1" errorTitle="Aðvörun" error="Ekki skrifa í reitinn, velja af drop down lista" promptTitle="Velja verkefni" prompt="Velja af drop down lista">
          <x14:formula1>
            <xm:f>DATA!$G$3:$G$10</xm:f>
          </x14:formula1>
          <xm:sqref>G5:G29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33CC33"/>
  </sheetPr>
  <dimension ref="A1:F21"/>
  <sheetViews>
    <sheetView workbookViewId="0">
      <selection activeCell="H30" sqref="H30"/>
    </sheetView>
  </sheetViews>
  <sheetFormatPr defaultRowHeight="15.75" x14ac:dyDescent="0.25"/>
  <cols>
    <col min="1" max="2" width="9.140625" style="88"/>
    <col min="3" max="3" width="19.140625" style="88" bestFit="1" customWidth="1"/>
    <col min="4" max="16384" width="9.140625" style="88"/>
  </cols>
  <sheetData>
    <row r="1" spans="1:6" x14ac:dyDescent="0.25">
      <c r="A1" s="88" t="s">
        <v>407</v>
      </c>
    </row>
    <row r="2" spans="1:6" x14ac:dyDescent="0.25">
      <c r="A2" s="88" t="s">
        <v>408</v>
      </c>
    </row>
    <row r="3" spans="1:6" x14ac:dyDescent="0.25">
      <c r="A3" s="88" t="s">
        <v>409</v>
      </c>
    </row>
    <row r="6" spans="1:6" x14ac:dyDescent="0.25">
      <c r="C6" s="89" t="s">
        <v>410</v>
      </c>
      <c r="D6" s="90" t="s">
        <v>392</v>
      </c>
      <c r="E6" s="90" t="s">
        <v>393</v>
      </c>
      <c r="F6" s="90" t="s">
        <v>394</v>
      </c>
    </row>
    <row r="7" spans="1:6" x14ac:dyDescent="0.25">
      <c r="C7" s="89" t="s">
        <v>395</v>
      </c>
      <c r="D7" s="90">
        <v>1</v>
      </c>
      <c r="E7" s="90">
        <v>1</v>
      </c>
      <c r="F7" s="90">
        <v>1</v>
      </c>
    </row>
    <row r="8" spans="1:6" x14ac:dyDescent="0.25">
      <c r="C8" s="89" t="s">
        <v>396</v>
      </c>
      <c r="D8" s="90">
        <v>1</v>
      </c>
      <c r="E8" s="90">
        <v>1</v>
      </c>
      <c r="F8" s="90">
        <v>1</v>
      </c>
    </row>
    <row r="9" spans="1:6" x14ac:dyDescent="0.25">
      <c r="C9" s="89" t="s">
        <v>397</v>
      </c>
      <c r="D9" s="90">
        <v>1</v>
      </c>
      <c r="E9" s="90">
        <v>1</v>
      </c>
      <c r="F9" s="90">
        <v>1</v>
      </c>
    </row>
    <row r="10" spans="1:6" x14ac:dyDescent="0.25">
      <c r="C10" s="89" t="s">
        <v>398</v>
      </c>
      <c r="D10" s="90">
        <v>1</v>
      </c>
      <c r="E10" s="90">
        <v>1</v>
      </c>
      <c r="F10" s="90">
        <v>1</v>
      </c>
    </row>
    <row r="11" spans="1:6" x14ac:dyDescent="0.25">
      <c r="C11" s="89" t="s">
        <v>399</v>
      </c>
      <c r="D11" s="90">
        <v>1</v>
      </c>
      <c r="E11" s="90">
        <v>1</v>
      </c>
      <c r="F11" s="90">
        <v>1</v>
      </c>
    </row>
    <row r="12" spans="1:6" x14ac:dyDescent="0.25">
      <c r="C12" s="89" t="s">
        <v>400</v>
      </c>
      <c r="D12" s="90">
        <v>1</v>
      </c>
      <c r="E12" s="90">
        <v>1</v>
      </c>
      <c r="F12" s="90">
        <v>1</v>
      </c>
    </row>
    <row r="13" spans="1:6" x14ac:dyDescent="0.25">
      <c r="C13" s="89" t="s">
        <v>401</v>
      </c>
      <c r="D13" s="90">
        <v>1</v>
      </c>
      <c r="E13" s="90">
        <v>1</v>
      </c>
      <c r="F13" s="90">
        <v>1</v>
      </c>
    </row>
    <row r="14" spans="1:6" x14ac:dyDescent="0.25">
      <c r="C14" s="89" t="s">
        <v>402</v>
      </c>
      <c r="D14" s="90">
        <v>1</v>
      </c>
      <c r="E14" s="90">
        <v>1</v>
      </c>
      <c r="F14" s="90">
        <v>1</v>
      </c>
    </row>
    <row r="15" spans="1:6" x14ac:dyDescent="0.25">
      <c r="C15" s="89" t="s">
        <v>403</v>
      </c>
      <c r="D15" s="90">
        <v>1</v>
      </c>
      <c r="E15" s="90">
        <v>1</v>
      </c>
      <c r="F15" s="90">
        <v>1</v>
      </c>
    </row>
    <row r="16" spans="1:6" x14ac:dyDescent="0.25">
      <c r="C16" s="89" t="s">
        <v>404</v>
      </c>
      <c r="D16" s="90">
        <v>1</v>
      </c>
      <c r="E16" s="90">
        <v>1</v>
      </c>
      <c r="F16" s="90">
        <v>1</v>
      </c>
    </row>
    <row r="17" spans="3:6" x14ac:dyDescent="0.25">
      <c r="C17" s="89" t="s">
        <v>405</v>
      </c>
      <c r="D17" s="90">
        <v>1</v>
      </c>
      <c r="E17" s="90">
        <v>1</v>
      </c>
      <c r="F17" s="90">
        <v>2</v>
      </c>
    </row>
    <row r="18" spans="3:6" x14ac:dyDescent="0.25">
      <c r="C18" s="89" t="s">
        <v>406</v>
      </c>
      <c r="D18" s="90">
        <v>1</v>
      </c>
      <c r="E18" s="90">
        <v>1</v>
      </c>
      <c r="F18" s="90">
        <v>2</v>
      </c>
    </row>
    <row r="19" spans="3:6" x14ac:dyDescent="0.25">
      <c r="D19" s="91">
        <f>SUM(D7:D18)</f>
        <v>12</v>
      </c>
      <c r="E19" s="91">
        <f t="shared" ref="E19:F19" si="0">SUM(E7:E18)</f>
        <v>12</v>
      </c>
      <c r="F19" s="91">
        <f t="shared" si="0"/>
        <v>14</v>
      </c>
    </row>
    <row r="21" spans="3:6" x14ac:dyDescent="0.25">
      <c r="E21" s="88" t="s">
        <v>368</v>
      </c>
      <c r="F21" s="91">
        <f>SUM(D19:F19)</f>
        <v>38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Móts-tilkynning</vt:lpstr>
      <vt:lpstr>Skráning í Sveitakeppni</vt:lpstr>
      <vt:lpstr>Aldurs og þyngdarflokkar</vt:lpstr>
      <vt:lpstr>Skráning Sveitakeppni</vt:lpstr>
      <vt:lpstr>Starfsmenn</vt:lpstr>
      <vt:lpstr>Verðlaun</vt:lpstr>
      <vt:lpstr>Faedingarar</vt:lpstr>
      <vt:lpstr>Felag</vt:lpstr>
      <vt:lpstr>Grada</vt:lpstr>
      <vt:lpstr>Kyn</vt:lpstr>
      <vt:lpstr>Land</vt:lpstr>
      <vt:lpstr>Tyngdarflokkar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bjarni</dc:creator>
  <cp:lastModifiedBy>Þormóður</cp:lastModifiedBy>
  <cp:lastPrinted>2019-11-07T21:02:28Z</cp:lastPrinted>
  <dcterms:created xsi:type="dcterms:W3CDTF">2013-02-18T23:52:32Z</dcterms:created>
  <dcterms:modified xsi:type="dcterms:W3CDTF">2019-11-07T21:02:41Z</dcterms:modified>
</cp:coreProperties>
</file>